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firstSheet="1" activeTab="1"/>
  </bookViews>
  <sheets>
    <sheet name="Kangatang" sheetId="1" state="veryHidden" r:id="rId1"/>
    <sheet name="67CK" sheetId="2" r:id="rId2"/>
  </sheets>
  <externalReferences>
    <externalReference r:id="rId5"/>
    <externalReference r:id="rId6"/>
  </externalReferences>
  <definedNames>
    <definedName name="\d">#N/A</definedName>
    <definedName name="_">#N/A</definedName>
    <definedName name="__CON1">#REF!</definedName>
    <definedName name="__CON2">#REF!</definedName>
    <definedName name="__ddn400">#REF!</definedName>
    <definedName name="__ddn600">#REF!</definedName>
    <definedName name="__gon4">#REF!</definedName>
    <definedName name="__lap1">#REF!</definedName>
    <definedName name="__lap2">#REF!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sc1">#REF!</definedName>
    <definedName name="__SC2">#REF!</definedName>
    <definedName name="__sc3">#REF!</definedName>
    <definedName name="__SN3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VL100">#REF!</definedName>
    <definedName name="__VL200">#REF!</definedName>
    <definedName name="__VL250">#REF!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gon4">#REF!</definedName>
    <definedName name="_lap1">#REF!</definedName>
    <definedName name="_lap2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pl15">BlankMacro1</definedName>
    <definedName name="_sc1">#REF!</definedName>
    <definedName name="_SC2">#REF!</definedName>
    <definedName name="_sc3">#REF!</definedName>
    <definedName name="_SN3">#REF!</definedName>
    <definedName name="_TB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VL100">#REF!</definedName>
    <definedName name="_VL200">#REF!</definedName>
    <definedName name="_VL250">#REF!</definedName>
    <definedName name="_xlfn.IFERROR" hidden="1">#NAME?</definedName>
    <definedName name="A120_">#REF!</definedName>
    <definedName name="A35_">#REF!</definedName>
    <definedName name="A50_">#REF!</definedName>
    <definedName name="A70_">#REF!</definedName>
    <definedName name="A95_">#REF!</definedName>
    <definedName name="aa">BlankMacro1</definedName>
    <definedName name="abc">#REF!</definedName>
    <definedName name="abcd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D">#N/A</definedName>
    <definedName name="b_240">#REF!</definedName>
    <definedName name="b_280">#REF!</definedName>
    <definedName name="b_320">#REF!</definedName>
    <definedName name="B_tinh">#REF!</definedName>
    <definedName name="bgta">BlankMacro1</definedName>
    <definedName name="blkh">#REF!</definedName>
    <definedName name="blkh1">#REF!</definedName>
    <definedName name="BOQ">#REF!</definedName>
    <definedName name="btchiuaxitm300">#REF!</definedName>
    <definedName name="BTchiuaxm200">#REF!</definedName>
    <definedName name="btcocM400">#REF!</definedName>
    <definedName name="BTlotm100">#REF!</definedName>
    <definedName name="BVCISUMMARY">#REF!</definedName>
    <definedName name="cap">#REF!</definedName>
    <definedName name="cap0.7">#REF!</definedName>
    <definedName name="CAPCHI">'[1]DATA - CHI'!#REF!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H">#REF!</definedName>
    <definedName name="CK">#REF!</definedName>
    <definedName name="CL">#REF!</definedName>
    <definedName name="CLVC3">0.1</definedName>
    <definedName name="CLVCTB">#REF!</definedName>
    <definedName name="Cöï_ly_vaän_chuyeãn">#REF!</definedName>
    <definedName name="CÖÏ_LY_VAÄN_CHUYEÅN">#REF!</definedName>
    <definedName name="Comm">BlankMacro1</definedName>
    <definedName name="COMMON">#REF!</definedName>
    <definedName name="CON_EQP_COS">#REF!</definedName>
    <definedName name="COVER">#REF!</definedName>
    <definedName name="CPVC100">#REF!</definedName>
    <definedName name="CPVCDN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dn9697">#REF!</definedName>
    <definedName name="CTIET">#REF!</definedName>
    <definedName name="CX">#REF!</definedName>
    <definedName name="DATA_DATA2_List">#REF!</definedName>
    <definedName name="DD">#REF!</definedName>
    <definedName name="DDAY">#REF!</definedName>
    <definedName name="DEMI1">#N/A</definedName>
    <definedName name="DEMI2">#N/A</definedName>
    <definedName name="dg">#REF!</definedName>
    <definedName name="dghp">#REF!</definedName>
    <definedName name="DGTV">#REF!</definedName>
    <definedName name="dgvl">#REF!</definedName>
    <definedName name="DLCC">#REF!</definedName>
    <definedName name="DM">#REF!</definedName>
    <definedName name="dobt">#REF!</definedName>
    <definedName name="DS1p1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>#REF!</definedName>
    <definedName name="FFF">BlankMacro1</definedName>
    <definedName name="FIT">BlankMacro1</definedName>
    <definedName name="FITT2">BlankMacro1</definedName>
    <definedName name="FITTING2">BlankMacro1</definedName>
    <definedName name="FLG">BlankMacro1</definedName>
    <definedName name="FO">#N/A</definedName>
    <definedName name="Gia_CT">#REF!</definedName>
    <definedName name="Gia_VT">#REF!</definedName>
    <definedName name="GIAVLIEUTN">#REF!</definedName>
    <definedName name="Giocong">#REF!</definedName>
    <definedName name="gl3p">#REF!</definedName>
    <definedName name="H">#N/A</definedName>
    <definedName name="H_THUCHTHH">#REF!</definedName>
    <definedName name="H_THUCTT">#REF!</definedName>
    <definedName name="Heä_soá_laép_xaø_H">1.7</definedName>
    <definedName name="heä_soá_sình_laày">#REF!</definedName>
    <definedName name="HHTT">#REF!</definedName>
    <definedName name="Hinh_thuc">#REF!</definedName>
    <definedName name="hoangnhi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LX">#REF!</definedName>
    <definedName name="HSLXH">1.7</definedName>
    <definedName name="HSLXP">#REF!</definedName>
    <definedName name="HSVC1">#REF!</definedName>
    <definedName name="HSVC2">#REF!</definedName>
    <definedName name="HSVC3">#REF!</definedName>
    <definedName name="HTHH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HV">#N/A</definedName>
    <definedName name="IDLAB_COST">#REF!</definedName>
    <definedName name="INDMANP">#REF!</definedName>
    <definedName name="j">#REF!</definedName>
    <definedName name="K">#REF!</definedName>
    <definedName name="k2b">#REF!</definedName>
    <definedName name="KH_Chang">#REF!</definedName>
    <definedName name="KLTHDN">#REF!</definedName>
    <definedName name="KLVANKHUON">#REF!</definedName>
    <definedName name="kp1ph">#REF!</definedName>
    <definedName name="KSTK">#REF!</definedName>
    <definedName name="KVC">#REF!</definedName>
    <definedName name="L">#REF!</definedName>
    <definedName name="L_mong">#REF!</definedName>
    <definedName name="LK_hathe">#REF!</definedName>
    <definedName name="Lmk">#REF!</definedName>
    <definedName name="Loai_TD">#REF!</definedName>
    <definedName name="lVC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">#N/A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G_A">#REF!</definedName>
    <definedName name="Moùng">#REF!</definedName>
    <definedName name="MSCT">#REF!</definedName>
    <definedName name="MTMAC12">#REF!</definedName>
    <definedName name="mtram">#REF!</definedName>
    <definedName name="MUCCHI">'[1]DATA - CHI'!#REF!</definedName>
    <definedName name="n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c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T3p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i">#REF!</definedName>
    <definedName name="nhn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g1p">#REF!</definedName>
    <definedName name="ningnc1p">#REF!</definedName>
    <definedName name="ning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x">#REF!</definedName>
    <definedName name="oanh">BlankMacro1</definedName>
    <definedName name="osc">#REF!</definedName>
    <definedName name="page\x2dtotal">#REF!</definedName>
    <definedName name="page\x2dtotal\x2dmaster0">#REF!</definedName>
    <definedName name="PIP">BlankMacro1</definedName>
    <definedName name="PIPE2">BlankMacro1</definedName>
    <definedName name="pl">BlankMacro1</definedName>
    <definedName name="PPP">BlankMacro1</definedName>
    <definedName name="Print_Area_MI">'[2]KHT2'!#REF!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BlankMacro1</definedName>
    <definedName name="PTNC">#REF!</definedName>
    <definedName name="q">BlankMacro1</definedName>
    <definedName name="QHCHI">'[1]DATA - CHI'!#REF!</definedName>
    <definedName name="qq">BlankMacro1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sd1p">#REF!</definedName>
    <definedName name="sd3p">#REF!</definedName>
    <definedName name="SDMONG">#REF!</definedName>
    <definedName name="sht">#REF!</definedName>
    <definedName name="sht1p">#REF!</definedName>
    <definedName name="sht3p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lieu">#REF!</definedName>
    <definedName name="SORT">#REF!</definedName>
    <definedName name="SPEC">#REF!</definedName>
    <definedName name="SPECSUMMARY">#REF!</definedName>
    <definedName name="ss">BlankMacro1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BlankMacro1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AMTINH">#REF!</definedName>
    <definedName name="tb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nc1p">#REF!</definedName>
    <definedName name="tdtr2cnc">#REF!</definedName>
    <definedName name="tdtr2cvl">#REF!</definedName>
    <definedName name="tdvl1p">#REF!</definedName>
    <definedName name="text">#REF!,#REF!,#REF!,#REF!,#REF!</definedName>
    <definedName name="THGO1pnc">#REF!</definedName>
    <definedName name="thht">#REF!</definedName>
    <definedName name="thkp3">#REF!</definedName>
    <definedName name="THT">#REF!</definedName>
    <definedName name="thtt">#REF!</definedName>
    <definedName name="TIENCHI">'[1]DATA - CHI'!#REF!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ONGDUTOAN">#REF!</definedName>
    <definedName name="TRAM">#REF!</definedName>
    <definedName name="TRISO">#REF!</definedName>
    <definedName name="TT_1P">#REF!</definedName>
    <definedName name="TT_3p">#REF!</definedName>
    <definedName name="ttbt">#REF!</definedName>
    <definedName name="TTDD1P">#REF!</definedName>
    <definedName name="TTDKKH">#REF!</definedName>
    <definedName name="ttronmk">#REF!</definedName>
    <definedName name="tv75nc">#REF!</definedName>
    <definedName name="tv75vl">#REF!</definedName>
    <definedName name="TYT">BlankMacro1</definedName>
    <definedName name="unitt">BlankMacro1</definedName>
    <definedName name="ut">BlankMacro1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RIINST">#REF!</definedName>
    <definedName name="VARIPURC">#REF!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HT">#REF!</definedName>
    <definedName name="vctb">#REF!</definedName>
    <definedName name="VCVBT1">#REF!</definedName>
    <definedName name="VCVBT2">#REF!</definedName>
    <definedName name="vd3p">#REF!</definedName>
    <definedName name="vkcauthang">#REF!</definedName>
    <definedName name="vksan">#REF!</definedName>
    <definedName name="vl">#REF!</definedName>
    <definedName name="vl3p">#REF!</definedName>
    <definedName name="Vlcap0.7">#REF!</definedName>
    <definedName name="VLcap1">#REF!</definedName>
    <definedName name="VLCT3p">#REF!</definedName>
    <definedName name="vldn400">#REF!</definedName>
    <definedName name="vldn600">#REF!</definedName>
    <definedName name="vltram">#REF!</definedName>
    <definedName name="vr3p">#REF!</definedName>
    <definedName name="W">#REF!</definedName>
    <definedName name="WIRE1">5</definedName>
    <definedName name="wrn.chi._.tiÆt." hidden="1">{#N/A,#N/A,FALSE,"Chi ti?t"}</definedName>
    <definedName name="WT">#N/A</definedName>
    <definedName name="WW">#N/A</definedName>
    <definedName name="X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CCT">0.5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t1p">#REF!</definedName>
    <definedName name="XINvc">#REF!</definedName>
    <definedName name="XINvl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mcax">#REF!</definedName>
    <definedName name="xuxu">#REF!</definedName>
    <definedName name="Y">BlankMacro1</definedName>
    <definedName name="z">#REF!</definedName>
    <definedName name="ZXD">#REF!</definedName>
    <definedName name="ZYX">#REF!</definedName>
    <definedName name="ZZZ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피팅">BlankMacro1</definedName>
  </definedNames>
  <calcPr fullCalcOnLoad="1"/>
</workbook>
</file>

<file path=xl/sharedStrings.xml><?xml version="1.0" encoding="utf-8"?>
<sst xmlns="http://schemas.openxmlformats.org/spreadsheetml/2006/main" count="63" uniqueCount="43">
  <si>
    <t>Đơn vị: Triệu đồng</t>
  </si>
  <si>
    <t>STT</t>
  </si>
  <si>
    <t>Dự toán</t>
  </si>
  <si>
    <t>Quyết toán</t>
  </si>
  <si>
    <t>A</t>
  </si>
  <si>
    <t>B</t>
  </si>
  <si>
    <t>So sánh (%)</t>
  </si>
  <si>
    <t>Bổ sung có mục tiêu</t>
  </si>
  <si>
    <t>Tên đơn vị</t>
  </si>
  <si>
    <t>Tổng số</t>
  </si>
  <si>
    <t>TỔNG SỐ</t>
  </si>
  <si>
    <t>Vốn ngoài nước</t>
  </si>
  <si>
    <t>Vốn trong nước</t>
  </si>
  <si>
    <t>Huyện Củ Chi</t>
  </si>
  <si>
    <t>Huyện Bình Chánh</t>
  </si>
  <si>
    <t>Huyện Nhà Bè</t>
  </si>
  <si>
    <t>Huyện Cần Giờ</t>
  </si>
  <si>
    <t>THÀNH PHỐ HỒ CHÍ MINH</t>
  </si>
  <si>
    <t>Huyện Hóc Môn</t>
  </si>
  <si>
    <t>3=4+5</t>
  </si>
  <si>
    <t>Thành phố Thủ Đức</t>
  </si>
  <si>
    <t>Bổ sung cân đối ngân sách</t>
  </si>
  <si>
    <t>Gồm</t>
  </si>
  <si>
    <t>Vốn đầu tư để thực hiện các CTMT, nhiệm vụ</t>
  </si>
  <si>
    <t>Vốn sự nghiệp thực hiện các chế độ, chính sách</t>
  </si>
  <si>
    <t>Vốn thực hiện các CTMT quốc gia, CTMT, BSCMT</t>
  </si>
  <si>
    <t xml:space="preserve">Vốn trong nước
</t>
  </si>
  <si>
    <t>Lao động tự do</t>
  </si>
  <si>
    <t>Hộ nghèo, hộ cận nghèo</t>
  </si>
  <si>
    <t>Hộ lao động có hoàn cảnh khó khăn</t>
  </si>
  <si>
    <t>Tổng</t>
  </si>
  <si>
    <t>11=12+13</t>
  </si>
  <si>
    <t>17=9/1</t>
  </si>
  <si>
    <t>18=10/2</t>
  </si>
  <si>
    <t>19=11/3</t>
  </si>
  <si>
    <t>20=12/4</t>
  </si>
  <si>
    <t>21=13/5</t>
  </si>
  <si>
    <t>22=14/6</t>
  </si>
  <si>
    <t>23=15/7</t>
  </si>
  <si>
    <t>24=16/8</t>
  </si>
  <si>
    <t>ỦY BAN NHÂN DÂN</t>
  </si>
  <si>
    <t>Biểu số 67/CK-NSNN</t>
  </si>
  <si>
    <t>QUYẾT TOÁN CHI BỔ SUNG TỪ NGÂN SÁCH CẤP TỈNH CHO NGÂN SÁCH HUYỆN NĂM 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</si>
</sst>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-* #,##0.00\ _€_-;\-* #,##0.00\ _€_-;_-* &quot;-&quot;??\ _€_-;_-@_-"/>
    <numFmt numFmtId="167" formatCode="_-* #,##0.00_-;\-* #,##0.00_-;_-* &quot;-&quot;??_-;_-@_-"/>
    <numFmt numFmtId="168" formatCode="_(* #.##0.00_);_(* \(#.##0.00\);_(* &quot;-&quot;??_);_(@_)"/>
    <numFmt numFmtId="169" formatCode="_(* #.##0.00_);_(* \(#.##0.00\);_(* \-??_);_(@_)"/>
    <numFmt numFmtId="170" formatCode="_-* #.##0.00\ _₫_-;\-* #.##0.00\ _₫_-;_-* \-??\ _₫_-;_-@_-"/>
    <numFmt numFmtId="171" formatCode="_(* #,##0.00_);_(* \(#,##0.00\);_(* \-??_);_(@_)"/>
    <numFmt numFmtId="172" formatCode="_-* #.##0_-;\-* #.##0_-;_-* &quot;-&quot;_-;_-@_-"/>
    <numFmt numFmtId="173" formatCode="_-* #.##0.00_-;\-* #.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sz val="12"/>
      <name val="VNI-Times"/>
      <family val="0"/>
    </font>
    <font>
      <sz val="10"/>
      <name val=".VnTime"/>
      <family val="2"/>
    </font>
    <font>
      <sz val="12"/>
      <color indexed="8"/>
      <name val="VNI-Times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.VnTime"/>
      <family val="2"/>
    </font>
    <font>
      <sz val="11"/>
      <color indexed="8"/>
      <name val="Times New Roman"/>
      <family val="2"/>
    </font>
    <font>
      <sz val="14"/>
      <name val=".VnTime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000000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VNI-Time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i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3" fillId="0" borderId="0" applyNumberFormat="0" applyFill="0" applyBorder="0" applyAlignment="0" applyProtection="0"/>
    <xf numFmtId="169" fontId="40" fillId="0" borderId="0" applyBorder="0" applyAlignment="0" applyProtection="0"/>
    <xf numFmtId="168" fontId="3" fillId="0" borderId="0" applyFon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0" fillId="0" borderId="0" applyBorder="0" applyAlignment="0" applyProtection="0"/>
    <xf numFmtId="171" fontId="40" fillId="0" borderId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0" fillId="0" borderId="0" applyBorder="0" applyAlignment="0" applyProtection="0"/>
    <xf numFmtId="164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" fillId="0" borderId="0" applyNumberFormat="0" applyFill="0" applyBorder="0" applyAlignment="0" applyProtection="0"/>
    <xf numFmtId="173" fontId="39" fillId="0" borderId="0" applyFont="0" applyFill="0" applyBorder="0" applyAlignment="0" applyProtection="0"/>
    <xf numFmtId="43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165" fontId="59" fillId="0" borderId="0" xfId="43" applyNumberFormat="1" applyFont="1" applyFill="1" applyAlignment="1">
      <alignment vertical="center"/>
    </xf>
    <xf numFmtId="0" fontId="42" fillId="0" borderId="0" xfId="0" applyFont="1" applyAlignment="1">
      <alignment vertical="center"/>
    </xf>
    <xf numFmtId="165" fontId="42" fillId="0" borderId="0" xfId="43" applyNumberFormat="1" applyFont="1" applyAlignment="1">
      <alignment vertical="center"/>
    </xf>
    <xf numFmtId="165" fontId="61" fillId="0" borderId="0" xfId="43" applyNumberFormat="1" applyFont="1" applyAlignment="1">
      <alignment vertical="center"/>
    </xf>
    <xf numFmtId="43" fontId="42" fillId="0" borderId="0" xfId="43" applyFont="1" applyAlignment="1">
      <alignment vertical="center"/>
    </xf>
    <xf numFmtId="0" fontId="59" fillId="0" borderId="0" xfId="0" applyFont="1" applyAlignment="1">
      <alignment vertical="center"/>
    </xf>
    <xf numFmtId="165" fontId="59" fillId="0" borderId="0" xfId="43" applyNumberFormat="1" applyFont="1" applyAlignment="1">
      <alignment vertical="center"/>
    </xf>
    <xf numFmtId="43" fontId="59" fillId="0" borderId="0" xfId="43" applyFont="1" applyAlignment="1">
      <alignment vertical="center"/>
    </xf>
    <xf numFmtId="43" fontId="62" fillId="0" borderId="0" xfId="43" applyFont="1" applyAlignment="1">
      <alignment horizontal="right"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horizontal="left" vertical="center"/>
    </xf>
    <xf numFmtId="165" fontId="60" fillId="0" borderId="11" xfId="43" applyNumberFormat="1" applyFont="1" applyBorder="1" applyAlignment="1">
      <alignment vertical="center"/>
    </xf>
    <xf numFmtId="43" fontId="60" fillId="0" borderId="11" xfId="43" applyFont="1" applyBorder="1" applyAlignment="1">
      <alignment vertical="center"/>
    </xf>
    <xf numFmtId="43" fontId="60" fillId="0" borderId="12" xfId="43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165" fontId="59" fillId="0" borderId="11" xfId="43" applyNumberFormat="1" applyFont="1" applyBorder="1" applyAlignment="1">
      <alignment vertical="center"/>
    </xf>
    <xf numFmtId="43" fontId="59" fillId="0" borderId="11" xfId="43" applyFont="1" applyFill="1" applyBorder="1" applyAlignment="1">
      <alignment horizontal="right" vertical="center" wrapText="1"/>
    </xf>
    <xf numFmtId="43" fontId="59" fillId="0" borderId="12" xfId="43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vertical="center"/>
    </xf>
    <xf numFmtId="165" fontId="59" fillId="0" borderId="11" xfId="43" applyNumberFormat="1" applyFont="1" applyFill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vertical="center"/>
    </xf>
    <xf numFmtId="165" fontId="59" fillId="0" borderId="14" xfId="43" applyNumberFormat="1" applyFont="1" applyBorder="1" applyAlignment="1">
      <alignment vertical="center"/>
    </xf>
    <xf numFmtId="43" fontId="59" fillId="0" borderId="14" xfId="43" applyFont="1" applyFill="1" applyBorder="1" applyAlignment="1">
      <alignment horizontal="right" vertical="center" wrapText="1"/>
    </xf>
    <xf numFmtId="43" fontId="59" fillId="0" borderId="15" xfId="43" applyFont="1" applyFill="1" applyBorder="1" applyAlignment="1">
      <alignment horizontal="right" vertical="center" wrapText="1"/>
    </xf>
    <xf numFmtId="49" fontId="63" fillId="0" borderId="10" xfId="0" applyNumberFormat="1" applyFont="1" applyBorder="1" applyAlignment="1">
      <alignment horizontal="center" vertical="center"/>
    </xf>
    <xf numFmtId="49" fontId="63" fillId="0" borderId="11" xfId="0" applyNumberFormat="1" applyFont="1" applyBorder="1" applyAlignment="1">
      <alignment horizontal="center" vertical="center"/>
    </xf>
    <xf numFmtId="49" fontId="63" fillId="0" borderId="11" xfId="43" applyNumberFormat="1" applyFont="1" applyBorder="1" applyAlignment="1">
      <alignment horizontal="center" vertical="center"/>
    </xf>
    <xf numFmtId="43" fontId="63" fillId="0" borderId="11" xfId="43" applyFont="1" applyBorder="1" applyAlignment="1">
      <alignment horizontal="center" vertical="center"/>
    </xf>
    <xf numFmtId="43" fontId="63" fillId="0" borderId="12" xfId="43" applyFont="1" applyBorder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43" fontId="60" fillId="0" borderId="11" xfId="43" applyFont="1" applyBorder="1" applyAlignment="1">
      <alignment horizontal="center" vertical="center" wrapText="1"/>
    </xf>
    <xf numFmtId="165" fontId="60" fillId="0" borderId="11" xfId="43" applyNumberFormat="1" applyFont="1" applyBorder="1" applyAlignment="1">
      <alignment horizontal="center" vertical="center" wrapText="1"/>
    </xf>
    <xf numFmtId="165" fontId="60" fillId="0" borderId="0" xfId="43" applyNumberFormat="1" applyFont="1" applyAlignment="1">
      <alignment vertical="center" wrapText="1"/>
    </xf>
    <xf numFmtId="165" fontId="60" fillId="0" borderId="0" xfId="43" applyNumberFormat="1" applyFont="1" applyAlignment="1">
      <alignment horizontal="center" vertical="center" wrapText="1"/>
    </xf>
    <xf numFmtId="165" fontId="63" fillId="0" borderId="0" xfId="43" applyNumberFormat="1" applyFont="1" applyAlignment="1">
      <alignment horizontal="center" vertical="center"/>
    </xf>
    <xf numFmtId="165" fontId="60" fillId="0" borderId="0" xfId="43" applyNumberFormat="1" applyFont="1" applyAlignment="1">
      <alignment vertical="center"/>
    </xf>
    <xf numFmtId="43" fontId="60" fillId="0" borderId="11" xfId="43" applyFont="1" applyBorder="1" applyAlignment="1">
      <alignment horizontal="center" vertical="center" wrapText="1"/>
    </xf>
    <xf numFmtId="165" fontId="60" fillId="0" borderId="12" xfId="43" applyNumberFormat="1" applyFont="1" applyBorder="1" applyAlignment="1">
      <alignment horizontal="center" vertical="center" wrapText="1"/>
    </xf>
    <xf numFmtId="165" fontId="60" fillId="0" borderId="11" xfId="43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43" fontId="64" fillId="0" borderId="0" xfId="43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165" fontId="60" fillId="0" borderId="17" xfId="43" applyNumberFormat="1" applyFont="1" applyBorder="1" applyAlignment="1">
      <alignment horizontal="center" vertical="center" wrapText="1"/>
    </xf>
    <xf numFmtId="43" fontId="60" fillId="0" borderId="17" xfId="43" applyFont="1" applyBorder="1" applyAlignment="1">
      <alignment horizontal="center" vertical="center" wrapText="1"/>
    </xf>
    <xf numFmtId="43" fontId="60" fillId="0" borderId="18" xfId="43" applyFont="1" applyBorder="1" applyAlignment="1">
      <alignment horizontal="center" vertical="center" wrapText="1"/>
    </xf>
    <xf numFmtId="43" fontId="60" fillId="0" borderId="12" xfId="43" applyFont="1" applyBorder="1" applyAlignment="1">
      <alignment horizontal="center" vertical="center" wrapText="1"/>
    </xf>
  </cellXfs>
  <cellStyles count="170">
    <cellStyle name="Normal" xfId="0"/>
    <cellStyle name="_TG-TH_2_PGIA-phieu tham tra Kho bac_Book1_1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[0] 2" xfId="45"/>
    <cellStyle name="Comma [0] 2 2" xfId="46"/>
    <cellStyle name="Comma [0] 2 3" xfId="47"/>
    <cellStyle name="Comma [0] 2 4" xfId="48"/>
    <cellStyle name="Comma [0] 2 5" xfId="49"/>
    <cellStyle name="Comma [0] 2 6" xfId="50"/>
    <cellStyle name="Comma [0] 2 7" xfId="51"/>
    <cellStyle name="Comma [0] 2 8" xfId="52"/>
    <cellStyle name="Comma [0] 2 9" xfId="53"/>
    <cellStyle name="Comma [0] 3" xfId="54"/>
    <cellStyle name="Comma [0] 3 2" xfId="55"/>
    <cellStyle name="Comma 10" xfId="56"/>
    <cellStyle name="Comma 10 2" xfId="57"/>
    <cellStyle name="Comma 10 2 2" xfId="58"/>
    <cellStyle name="Comma 11" xfId="59"/>
    <cellStyle name="Comma 12" xfId="60"/>
    <cellStyle name="Comma 13" xfId="61"/>
    <cellStyle name="Comma 14" xfId="62"/>
    <cellStyle name="Comma 15" xfId="63"/>
    <cellStyle name="Comma 16" xfId="64"/>
    <cellStyle name="Comma 17" xfId="65"/>
    <cellStyle name="Comma 18" xfId="66"/>
    <cellStyle name="Comma 19" xfId="67"/>
    <cellStyle name="Comma 19 2" xfId="68"/>
    <cellStyle name="Comma 2" xfId="69"/>
    <cellStyle name="Comma 2 2" xfId="70"/>
    <cellStyle name="Comma 2 2 2" xfId="71"/>
    <cellStyle name="Comma 2 2 2 2" xfId="72"/>
    <cellStyle name="Comma 2 2 3" xfId="73"/>
    <cellStyle name="Comma 2 3" xfId="74"/>
    <cellStyle name="Comma 2 4" xfId="75"/>
    <cellStyle name="Comma 20" xfId="76"/>
    <cellStyle name="Comma 20 2" xfId="77"/>
    <cellStyle name="Comma 21" xfId="78"/>
    <cellStyle name="Comma 22" xfId="79"/>
    <cellStyle name="Comma 22 2" xfId="80"/>
    <cellStyle name="Comma 23" xfId="81"/>
    <cellStyle name="Comma 24" xfId="82"/>
    <cellStyle name="Comma 3" xfId="83"/>
    <cellStyle name="Comma 3 2" xfId="84"/>
    <cellStyle name="Comma 3 3" xfId="85"/>
    <cellStyle name="Comma 4" xfId="86"/>
    <cellStyle name="Comma 4 2" xfId="87"/>
    <cellStyle name="Comma 4 3" xfId="88"/>
    <cellStyle name="Comma 5" xfId="89"/>
    <cellStyle name="Comma 5 2" xfId="90"/>
    <cellStyle name="Comma 6" xfId="91"/>
    <cellStyle name="Comma 7" xfId="92"/>
    <cellStyle name="Comma 8" xfId="93"/>
    <cellStyle name="Comma 8 2" xfId="94"/>
    <cellStyle name="Comma 9" xfId="95"/>
    <cellStyle name="Currency" xfId="96"/>
    <cellStyle name="Currency [0]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Input" xfId="104"/>
    <cellStyle name="Linked Cell" xfId="105"/>
    <cellStyle name="Neutral" xfId="106"/>
    <cellStyle name="Normal - Style1 3" xfId="107"/>
    <cellStyle name="Normal 10" xfId="108"/>
    <cellStyle name="Normal 10 2" xfId="109"/>
    <cellStyle name="Normal 10 3 2" xfId="110"/>
    <cellStyle name="Normal 11" xfId="111"/>
    <cellStyle name="Normal 11 2" xfId="112"/>
    <cellStyle name="Normal 11 3" xfId="113"/>
    <cellStyle name="Normal 12" xfId="114"/>
    <cellStyle name="Normal 127" xfId="115"/>
    <cellStyle name="Normal 129" xfId="116"/>
    <cellStyle name="Normal 13" xfId="117"/>
    <cellStyle name="Normal 13 4" xfId="118"/>
    <cellStyle name="Normal 13 4 2" xfId="119"/>
    <cellStyle name="Normal 14" xfId="120"/>
    <cellStyle name="Normal 15" xfId="121"/>
    <cellStyle name="Normal 16" xfId="122"/>
    <cellStyle name="Normal 17" xfId="123"/>
    <cellStyle name="Normal 18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14" xfId="131"/>
    <cellStyle name="Normal 2 15" xfId="132"/>
    <cellStyle name="Normal 2 16" xfId="133"/>
    <cellStyle name="Normal 2 17" xfId="134"/>
    <cellStyle name="Normal 2 18" xfId="135"/>
    <cellStyle name="Normal 2 19" xfId="136"/>
    <cellStyle name="Normal 2 2" xfId="137"/>
    <cellStyle name="Normal 2 2 2" xfId="138"/>
    <cellStyle name="Normal 2 2_NHU CAU NHAP TABMIS (1)" xfId="139"/>
    <cellStyle name="Normal 2 20" xfId="140"/>
    <cellStyle name="Normal 2 3" xfId="141"/>
    <cellStyle name="Normal 2 4" xfId="142"/>
    <cellStyle name="Normal 2 5" xfId="143"/>
    <cellStyle name="Normal 2 6" xfId="144"/>
    <cellStyle name="Normal 2 7" xfId="145"/>
    <cellStyle name="Normal 2 7 2" xfId="146"/>
    <cellStyle name="Normal 2 8" xfId="147"/>
    <cellStyle name="Normal 2 9" xfId="148"/>
    <cellStyle name="Normal 20" xfId="149"/>
    <cellStyle name="Normal 21" xfId="150"/>
    <cellStyle name="Normal 22" xfId="151"/>
    <cellStyle name="Normal 23" xfId="152"/>
    <cellStyle name="Normal 24" xfId="153"/>
    <cellStyle name="Normal 25" xfId="154"/>
    <cellStyle name="Normal 3" xfId="155"/>
    <cellStyle name="Normal 3 2" xfId="156"/>
    <cellStyle name="Normal 3 2 2" xfId="157"/>
    <cellStyle name="Normal 3 3" xfId="158"/>
    <cellStyle name="Normal 3 4" xfId="159"/>
    <cellStyle name="Normal 4" xfId="160"/>
    <cellStyle name="Normal 4 2" xfId="161"/>
    <cellStyle name="Normal 4 2 2" xfId="162"/>
    <cellStyle name="Normal 41" xfId="163"/>
    <cellStyle name="Normal 41 2" xfId="164"/>
    <cellStyle name="Normal 5" xfId="165"/>
    <cellStyle name="Normal 5 2" xfId="166"/>
    <cellStyle name="Normal 5 3" xfId="167"/>
    <cellStyle name="Normal 6" xfId="168"/>
    <cellStyle name="Normal 7" xfId="169"/>
    <cellStyle name="Normal 7 2" xfId="170"/>
    <cellStyle name="Normal 7 4" xfId="171"/>
    <cellStyle name="Normal 8" xfId="172"/>
    <cellStyle name="Normal 9" xfId="173"/>
    <cellStyle name="Note" xfId="174"/>
    <cellStyle name="Output" xfId="175"/>
    <cellStyle name="Percent" xfId="176"/>
    <cellStyle name="Percent 2" xfId="177"/>
    <cellStyle name="Percent 2 2 2" xfId="178"/>
    <cellStyle name="Percent 3" xfId="179"/>
    <cellStyle name="Percent 4" xfId="180"/>
    <cellStyle name="Title" xfId="181"/>
    <cellStyle name="Total" xfId="182"/>
    <cellStyle name="Warning Text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%20VU\Nam%202019\QT2018\TONG%20HOP%20THU%20-%20CHI%202018_01-1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db"/>
      <sheetName val="DMDVSDNS"/>
      <sheetName val="DMDT"/>
      <sheetName val="THU CHUYEN NGUON"/>
      <sheetName val="DATA - CHI (2)"/>
      <sheetName val="THU TIEN SU DUNG DAT"/>
      <sheetName val="THU VIEN TRO"/>
      <sheetName val="Sheet4"/>
      <sheetName val="SOURCE THU KY 13-2014"/>
      <sheetName val="Sheet1"/>
      <sheetName val="DATA THU"/>
      <sheetName val="Sheet2"/>
      <sheetName val="collection"/>
      <sheetName val="THU KHAC - PLP"/>
      <sheetName val="Ghi Thu - Ghi Chi"/>
      <sheetName val="Report form"/>
      <sheetName val="TONG HOP THU THEO NOI THU"/>
      <sheetName val="BIEU 03 - PL08"/>
      <sheetName val="KET DU NGAN SACH"/>
      <sheetName val="TT342-B60"/>
      <sheetName val="PL06 BIEU 31"/>
      <sheetName val="PL06 BIEU 32"/>
      <sheetName val="PL 06 BIEU 33"/>
      <sheetName val="PL 06 BIEU 34"/>
      <sheetName val="PL06-BIEU 36"/>
      <sheetName val="PL06-BIEU 38"/>
      <sheetName val="PL06-BIEU 40"/>
      <sheetName val="PL06 - BIEU 42"/>
      <sheetName val="PL06 - BIEU 44"/>
      <sheetName val="PL06- BIEU 47"/>
      <sheetName val="PL06 - BIEU 48"/>
      <sheetName val="PL06 BIEU 52"/>
      <sheetName val="PL06 BIEU 51"/>
      <sheetName val="source chi KY13-2014-13022015"/>
      <sheetName val="Sheet5"/>
      <sheetName val="DATA - CHI"/>
      <sheetName val="DM NGUON"/>
      <sheetName val="GHI CHI"/>
      <sheetName val="CHI ĐT"/>
      <sheetName val="CTMTQG"/>
      <sheetName val="GTGC"/>
      <sheetName val="PL08 BIEU 03"/>
      <sheetName val="Sheet3"/>
      <sheetName val="MAU SO LIEU BB"/>
      <sheetName val="VON DT-HTLV"/>
      <sheetName val="TH DU TOAN"/>
      <sheetName val="Q1"/>
      <sheetName val="Q2"/>
      <sheetName val="Q3"/>
      <sheetName val="Q4"/>
      <sheetName val="Q5"/>
      <sheetName val="Q6"/>
      <sheetName val="Q7"/>
      <sheetName val="Q8"/>
      <sheetName val="Q9"/>
      <sheetName val="Q10"/>
      <sheetName val="Q11"/>
      <sheetName val="Q12"/>
      <sheetName val="Q.PN"/>
      <sheetName val="Q.GV"/>
      <sheetName val="Q.BT"/>
      <sheetName val="Q.TB"/>
      <sheetName val="Q.TP"/>
      <sheetName val="Q.BTÂ"/>
      <sheetName val="Q.TĐ"/>
      <sheetName val="H.CC"/>
      <sheetName val="H.HM"/>
      <sheetName val="H.BC"/>
      <sheetName val="H.NB"/>
      <sheetName val="H.CG"/>
      <sheetName val="Sheet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AD17"/>
  <sheetViews>
    <sheetView tabSelected="1" zoomScalePageLayoutView="0" workbookViewId="0" topLeftCell="A1">
      <selection activeCell="F14" sqref="A5:AD17"/>
    </sheetView>
  </sheetViews>
  <sheetFormatPr defaultColWidth="9.140625" defaultRowHeight="15"/>
  <cols>
    <col min="1" max="1" width="6.421875" style="4" customWidth="1"/>
    <col min="2" max="2" width="20.421875" style="4" customWidth="1"/>
    <col min="3" max="3" width="13.140625" style="5" customWidth="1"/>
    <col min="4" max="4" width="13.28125" style="5" customWidth="1"/>
    <col min="5" max="5" width="11.00390625" style="5" customWidth="1"/>
    <col min="6" max="6" width="9.00390625" style="5" customWidth="1"/>
    <col min="7" max="7" width="10.28125" style="5" customWidth="1"/>
    <col min="8" max="8" width="12.421875" style="5" customWidth="1"/>
    <col min="9" max="9" width="13.57421875" style="5" customWidth="1"/>
    <col min="10" max="10" width="12.421875" style="5" customWidth="1"/>
    <col min="11" max="11" width="13.28125" style="5" customWidth="1"/>
    <col min="12" max="13" width="13.421875" style="5" customWidth="1"/>
    <col min="14" max="14" width="8.140625" style="5" customWidth="1"/>
    <col min="15" max="15" width="13.7109375" style="6" customWidth="1"/>
    <col min="16" max="16" width="11.00390625" style="5" customWidth="1"/>
    <col min="17" max="17" width="13.00390625" style="5" customWidth="1"/>
    <col min="18" max="18" width="14.421875" style="5" customWidth="1"/>
    <col min="19" max="19" width="10.00390625" style="7" customWidth="1"/>
    <col min="20" max="20" width="10.28125" style="7" customWidth="1"/>
    <col min="21" max="21" width="13.00390625" style="7" customWidth="1"/>
    <col min="22" max="22" width="8.00390625" style="7" customWidth="1"/>
    <col min="23" max="23" width="13.140625" style="7" customWidth="1"/>
    <col min="24" max="24" width="12.140625" style="7" customWidth="1"/>
    <col min="25" max="25" width="11.421875" style="7" customWidth="1"/>
    <col min="26" max="26" width="12.00390625" style="7" customWidth="1"/>
    <col min="27" max="30" width="23.7109375" style="6" hidden="1" customWidth="1"/>
    <col min="31" max="254" width="9.140625" style="4" customWidth="1"/>
    <col min="255" max="255" width="6.421875" style="4" customWidth="1"/>
    <col min="256" max="16384" width="19.7109375" style="4" customWidth="1"/>
  </cols>
  <sheetData>
    <row r="1" spans="1:27" ht="20.25" customHeight="1">
      <c r="A1" s="47" t="s">
        <v>40</v>
      </c>
      <c r="B1" s="47"/>
      <c r="C1" s="47"/>
      <c r="D1" s="47"/>
      <c r="O1" s="5"/>
      <c r="Y1" s="48" t="s">
        <v>41</v>
      </c>
      <c r="Z1" s="48"/>
      <c r="AA1" s="48"/>
    </row>
    <row r="2" spans="1:15" ht="16.5">
      <c r="A2" s="47" t="s">
        <v>17</v>
      </c>
      <c r="B2" s="47"/>
      <c r="C2" s="47"/>
      <c r="D2" s="47"/>
      <c r="O2" s="5"/>
    </row>
    <row r="3" spans="1:26" ht="18.75">
      <c r="A3" s="49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ht="15.75">
      <c r="O4" s="5"/>
    </row>
    <row r="5" spans="3:30" s="8" customFormat="1" ht="17.25" thickBot="1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  <c r="T5" s="10"/>
      <c r="U5" s="10"/>
      <c r="V5" s="10"/>
      <c r="W5" s="10"/>
      <c r="X5" s="10"/>
      <c r="Y5" s="10"/>
      <c r="Z5" s="11" t="s">
        <v>0</v>
      </c>
      <c r="AA5" s="9"/>
      <c r="AB5" s="9"/>
      <c r="AC5" s="9"/>
      <c r="AD5" s="9"/>
    </row>
    <row r="6" spans="1:30" s="12" customFormat="1" ht="16.5">
      <c r="A6" s="50" t="s">
        <v>1</v>
      </c>
      <c r="B6" s="52" t="s">
        <v>8</v>
      </c>
      <c r="C6" s="54" t="s">
        <v>2</v>
      </c>
      <c r="D6" s="54"/>
      <c r="E6" s="54"/>
      <c r="F6" s="54"/>
      <c r="G6" s="54"/>
      <c r="H6" s="54"/>
      <c r="I6" s="54"/>
      <c r="J6" s="54"/>
      <c r="K6" s="54" t="s">
        <v>3</v>
      </c>
      <c r="L6" s="54"/>
      <c r="M6" s="54"/>
      <c r="N6" s="54"/>
      <c r="O6" s="54"/>
      <c r="P6" s="54"/>
      <c r="Q6" s="54"/>
      <c r="R6" s="54"/>
      <c r="S6" s="55" t="s">
        <v>6</v>
      </c>
      <c r="T6" s="55"/>
      <c r="U6" s="55"/>
      <c r="V6" s="55"/>
      <c r="W6" s="55"/>
      <c r="X6" s="55"/>
      <c r="Y6" s="55"/>
      <c r="Z6" s="56"/>
      <c r="AA6" s="40"/>
      <c r="AB6" s="40"/>
      <c r="AC6" s="40"/>
      <c r="AD6" s="40"/>
    </row>
    <row r="7" spans="1:30" s="12" customFormat="1" ht="16.5">
      <c r="A7" s="51"/>
      <c r="B7" s="53"/>
      <c r="C7" s="46" t="s">
        <v>9</v>
      </c>
      <c r="D7" s="46" t="s">
        <v>21</v>
      </c>
      <c r="E7" s="46" t="s">
        <v>7</v>
      </c>
      <c r="F7" s="46"/>
      <c r="G7" s="46"/>
      <c r="H7" s="46"/>
      <c r="I7" s="46"/>
      <c r="J7" s="46"/>
      <c r="K7" s="46" t="s">
        <v>9</v>
      </c>
      <c r="L7" s="46" t="s">
        <v>21</v>
      </c>
      <c r="M7" s="46" t="s">
        <v>7</v>
      </c>
      <c r="N7" s="46"/>
      <c r="O7" s="46"/>
      <c r="P7" s="46"/>
      <c r="Q7" s="46"/>
      <c r="R7" s="46"/>
      <c r="S7" s="44" t="s">
        <v>9</v>
      </c>
      <c r="T7" s="44" t="s">
        <v>21</v>
      </c>
      <c r="U7" s="44" t="s">
        <v>7</v>
      </c>
      <c r="V7" s="44"/>
      <c r="W7" s="44"/>
      <c r="X7" s="44"/>
      <c r="Y7" s="44"/>
      <c r="Z7" s="57"/>
      <c r="AA7" s="40"/>
      <c r="AB7" s="40"/>
      <c r="AC7" s="40"/>
      <c r="AD7" s="40"/>
    </row>
    <row r="8" spans="1:30" s="12" customFormat="1" ht="16.5">
      <c r="A8" s="51"/>
      <c r="B8" s="53"/>
      <c r="C8" s="46"/>
      <c r="D8" s="46"/>
      <c r="E8" s="46" t="s">
        <v>9</v>
      </c>
      <c r="F8" s="46" t="s">
        <v>22</v>
      </c>
      <c r="G8" s="46"/>
      <c r="H8" s="46" t="s">
        <v>23</v>
      </c>
      <c r="I8" s="46" t="s">
        <v>24</v>
      </c>
      <c r="J8" s="46" t="s">
        <v>25</v>
      </c>
      <c r="K8" s="46"/>
      <c r="L8" s="46"/>
      <c r="M8" s="46" t="s">
        <v>9</v>
      </c>
      <c r="N8" s="46" t="s">
        <v>22</v>
      </c>
      <c r="O8" s="46"/>
      <c r="P8" s="46" t="s">
        <v>23</v>
      </c>
      <c r="Q8" s="46" t="s">
        <v>24</v>
      </c>
      <c r="R8" s="46" t="s">
        <v>25</v>
      </c>
      <c r="S8" s="44"/>
      <c r="T8" s="44"/>
      <c r="U8" s="44" t="s">
        <v>9</v>
      </c>
      <c r="V8" s="44" t="s">
        <v>22</v>
      </c>
      <c r="W8" s="44"/>
      <c r="X8" s="44" t="s">
        <v>23</v>
      </c>
      <c r="Y8" s="44" t="s">
        <v>24</v>
      </c>
      <c r="Z8" s="45" t="s">
        <v>25</v>
      </c>
      <c r="AA8" s="40"/>
      <c r="AB8" s="40"/>
      <c r="AC8" s="40"/>
      <c r="AD8" s="40"/>
    </row>
    <row r="9" spans="1:30" s="13" customFormat="1" ht="88.5" customHeight="1">
      <c r="A9" s="51"/>
      <c r="B9" s="53"/>
      <c r="C9" s="46"/>
      <c r="D9" s="46"/>
      <c r="E9" s="46"/>
      <c r="F9" s="39" t="s">
        <v>11</v>
      </c>
      <c r="G9" s="39" t="s">
        <v>12</v>
      </c>
      <c r="H9" s="46"/>
      <c r="I9" s="46"/>
      <c r="J9" s="46"/>
      <c r="K9" s="46"/>
      <c r="L9" s="46"/>
      <c r="M9" s="46"/>
      <c r="N9" s="39" t="s">
        <v>11</v>
      </c>
      <c r="O9" s="39" t="s">
        <v>26</v>
      </c>
      <c r="P9" s="46"/>
      <c r="Q9" s="46"/>
      <c r="R9" s="46"/>
      <c r="S9" s="44"/>
      <c r="T9" s="44"/>
      <c r="U9" s="44"/>
      <c r="V9" s="38" t="s">
        <v>11</v>
      </c>
      <c r="W9" s="38" t="s">
        <v>12</v>
      </c>
      <c r="X9" s="44"/>
      <c r="Y9" s="44"/>
      <c r="Z9" s="45"/>
      <c r="AA9" s="41" t="s">
        <v>27</v>
      </c>
      <c r="AB9" s="41" t="s">
        <v>28</v>
      </c>
      <c r="AC9" s="41" t="s">
        <v>29</v>
      </c>
      <c r="AD9" s="41" t="s">
        <v>30</v>
      </c>
    </row>
    <row r="10" spans="1:30" s="37" customFormat="1" ht="22.5" customHeight="1">
      <c r="A10" s="32" t="s">
        <v>4</v>
      </c>
      <c r="B10" s="33" t="s">
        <v>5</v>
      </c>
      <c r="C10" s="34">
        <v>1</v>
      </c>
      <c r="D10" s="34">
        <v>2</v>
      </c>
      <c r="E10" s="34" t="s">
        <v>19</v>
      </c>
      <c r="F10" s="34">
        <v>4</v>
      </c>
      <c r="G10" s="34">
        <v>5</v>
      </c>
      <c r="H10" s="34">
        <v>6</v>
      </c>
      <c r="I10" s="34">
        <v>7</v>
      </c>
      <c r="J10" s="34">
        <v>8</v>
      </c>
      <c r="K10" s="34">
        <v>9</v>
      </c>
      <c r="L10" s="34">
        <v>10</v>
      </c>
      <c r="M10" s="34" t="s">
        <v>31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5" t="s">
        <v>32</v>
      </c>
      <c r="T10" s="35" t="s">
        <v>33</v>
      </c>
      <c r="U10" s="35" t="s">
        <v>34</v>
      </c>
      <c r="V10" s="35" t="s">
        <v>35</v>
      </c>
      <c r="W10" s="35" t="s">
        <v>36</v>
      </c>
      <c r="X10" s="35" t="s">
        <v>37</v>
      </c>
      <c r="Y10" s="35" t="s">
        <v>38</v>
      </c>
      <c r="Z10" s="36" t="s">
        <v>39</v>
      </c>
      <c r="AA10" s="42"/>
      <c r="AB10" s="42"/>
      <c r="AC10" s="42"/>
      <c r="AD10" s="42"/>
    </row>
    <row r="11" spans="1:30" s="2" customFormat="1" ht="48" customHeight="1">
      <c r="A11" s="14"/>
      <c r="B11" s="15" t="s">
        <v>10</v>
      </c>
      <c r="C11" s="16">
        <f aca="true" t="shared" si="0" ref="C11:K11">SUM(C12:C17)</f>
        <v>6982626</v>
      </c>
      <c r="D11" s="16">
        <f t="shared" si="0"/>
        <v>6941417</v>
      </c>
      <c r="E11" s="16">
        <f t="shared" si="0"/>
        <v>41209</v>
      </c>
      <c r="F11" s="16">
        <f t="shared" si="0"/>
        <v>0</v>
      </c>
      <c r="G11" s="16">
        <f t="shared" si="0"/>
        <v>41209</v>
      </c>
      <c r="H11" s="16">
        <f t="shared" si="0"/>
        <v>0</v>
      </c>
      <c r="I11" s="16">
        <f t="shared" si="0"/>
        <v>0</v>
      </c>
      <c r="J11" s="16">
        <f t="shared" si="0"/>
        <v>41209</v>
      </c>
      <c r="K11" s="16">
        <f t="shared" si="0"/>
        <v>8485826.690765</v>
      </c>
      <c r="L11" s="16">
        <v>6812186</v>
      </c>
      <c r="M11" s="16">
        <f>SUM(M12:M17)</f>
        <v>1673640.6907649997</v>
      </c>
      <c r="N11" s="16">
        <f>SUM(N12:N17)</f>
        <v>0</v>
      </c>
      <c r="O11" s="16">
        <v>1673640.690765</v>
      </c>
      <c r="P11" s="16">
        <f aca="true" t="shared" si="1" ref="P11:AD11">SUM(P12:P17)</f>
        <v>0</v>
      </c>
      <c r="Q11" s="16">
        <f t="shared" si="1"/>
        <v>1356861.8508829998</v>
      </c>
      <c r="R11" s="16">
        <f t="shared" si="1"/>
        <v>316778.839882</v>
      </c>
      <c r="S11" s="17">
        <f t="shared" si="1"/>
        <v>707.1377887235972</v>
      </c>
      <c r="T11" s="17">
        <f t="shared" si="1"/>
        <v>586.2185023648196</v>
      </c>
      <c r="U11" s="17">
        <f t="shared" si="1"/>
        <v>44730.41429546969</v>
      </c>
      <c r="V11" s="17">
        <f t="shared" si="1"/>
        <v>0</v>
      </c>
      <c r="W11" s="17">
        <f t="shared" si="1"/>
        <v>44730.41429546969</v>
      </c>
      <c r="X11" s="17">
        <f t="shared" si="1"/>
        <v>0</v>
      </c>
      <c r="Y11" s="17">
        <f t="shared" si="1"/>
        <v>0</v>
      </c>
      <c r="Z11" s="18">
        <f t="shared" si="1"/>
        <v>7808.907403962273</v>
      </c>
      <c r="AA11" s="43">
        <f t="shared" si="1"/>
        <v>355515000000</v>
      </c>
      <c r="AB11" s="43">
        <f t="shared" si="1"/>
        <v>22089000000</v>
      </c>
      <c r="AC11" s="43">
        <f t="shared" si="1"/>
        <v>804968850000</v>
      </c>
      <c r="AD11" s="43">
        <f t="shared" si="1"/>
        <v>1182572850000</v>
      </c>
    </row>
    <row r="12" spans="1:30" s="8" customFormat="1" ht="48" customHeight="1">
      <c r="A12" s="19">
        <v>1</v>
      </c>
      <c r="B12" s="20" t="s">
        <v>20</v>
      </c>
      <c r="C12" s="21">
        <f aca="true" t="shared" si="2" ref="C12:C17">D12+E12</f>
        <v>1780809</v>
      </c>
      <c r="D12" s="21">
        <f>97880+1678429</f>
        <v>1776309</v>
      </c>
      <c r="E12" s="21">
        <f aca="true" t="shared" si="3" ref="E12:E17">F12+G12</f>
        <v>4500</v>
      </c>
      <c r="F12" s="21"/>
      <c r="G12" s="21">
        <f aca="true" t="shared" si="4" ref="G12:G17">H12+I12+J12</f>
        <v>4500</v>
      </c>
      <c r="H12" s="21"/>
      <c r="I12" s="21"/>
      <c r="J12" s="21">
        <v>4500</v>
      </c>
      <c r="K12" s="21">
        <f aca="true" t="shared" si="5" ref="K12:K17">L12+M12</f>
        <v>2252241.94</v>
      </c>
      <c r="L12" s="21">
        <v>1764551</v>
      </c>
      <c r="M12" s="21">
        <f aca="true" t="shared" si="6" ref="M12:M17">N12+O12</f>
        <v>487690.94</v>
      </c>
      <c r="N12" s="21"/>
      <c r="O12" s="21">
        <v>487690.94</v>
      </c>
      <c r="P12" s="21"/>
      <c r="Q12" s="21">
        <f>O12-R12</f>
        <v>281834.80267999996</v>
      </c>
      <c r="R12" s="21">
        <f>1415.63732+204440.5</f>
        <v>205856.13732</v>
      </c>
      <c r="S12" s="22">
        <f aca="true" t="shared" si="7" ref="S12:Z17">_xlfn.IFERROR(K12*100/C12," ")</f>
        <v>126.47296481542939</v>
      </c>
      <c r="T12" s="22">
        <f t="shared" si="7"/>
        <v>99.33806561808784</v>
      </c>
      <c r="U12" s="22">
        <f t="shared" si="7"/>
        <v>10837.576444444445</v>
      </c>
      <c r="V12" s="22" t="str">
        <f t="shared" si="7"/>
        <v> </v>
      </c>
      <c r="W12" s="22">
        <f t="shared" si="7"/>
        <v>10837.576444444445</v>
      </c>
      <c r="X12" s="22" t="str">
        <f t="shared" si="7"/>
        <v> </v>
      </c>
      <c r="Y12" s="22" t="str">
        <f t="shared" si="7"/>
        <v> </v>
      </c>
      <c r="Z12" s="23">
        <f t="shared" si="7"/>
        <v>4574.580829333334</v>
      </c>
      <c r="AA12" s="9">
        <v>149026500000</v>
      </c>
      <c r="AB12" s="9">
        <v>4068000000</v>
      </c>
      <c r="AC12" s="9">
        <v>271205650000</v>
      </c>
      <c r="AD12" s="9">
        <f>AA12+AB12+AC12</f>
        <v>424300150000</v>
      </c>
    </row>
    <row r="13" spans="1:30" s="1" customFormat="1" ht="48" customHeight="1">
      <c r="A13" s="24">
        <v>2</v>
      </c>
      <c r="B13" s="25" t="s">
        <v>13</v>
      </c>
      <c r="C13" s="26">
        <f t="shared" si="2"/>
        <v>1555888</v>
      </c>
      <c r="D13" s="26">
        <f>90930+1455858</f>
        <v>1546788</v>
      </c>
      <c r="E13" s="26">
        <f t="shared" si="3"/>
        <v>9100</v>
      </c>
      <c r="F13" s="26"/>
      <c r="G13" s="26">
        <f t="shared" si="4"/>
        <v>9100</v>
      </c>
      <c r="H13" s="26"/>
      <c r="I13" s="26"/>
      <c r="J13" s="26">
        <v>9100</v>
      </c>
      <c r="K13" s="26">
        <f t="shared" si="5"/>
        <v>1914921.095</v>
      </c>
      <c r="L13" s="26">
        <v>1546788</v>
      </c>
      <c r="M13" s="26">
        <f t="shared" si="6"/>
        <v>368133.095</v>
      </c>
      <c r="N13" s="26"/>
      <c r="O13" s="26">
        <v>368133.095</v>
      </c>
      <c r="P13" s="26"/>
      <c r="Q13" s="26">
        <f>O13-R13</f>
        <v>321000.35443799995</v>
      </c>
      <c r="R13" s="26">
        <f>556.240562+46576.5</f>
        <v>47132.740562</v>
      </c>
      <c r="S13" s="22">
        <f t="shared" si="7"/>
        <v>123.07576734315066</v>
      </c>
      <c r="T13" s="22">
        <f t="shared" si="7"/>
        <v>100</v>
      </c>
      <c r="U13" s="22">
        <f t="shared" si="7"/>
        <v>4045.4186263736265</v>
      </c>
      <c r="V13" s="22" t="str">
        <f t="shared" si="7"/>
        <v> </v>
      </c>
      <c r="W13" s="22">
        <f t="shared" si="7"/>
        <v>4045.4186263736265</v>
      </c>
      <c r="X13" s="22" t="str">
        <f t="shared" si="7"/>
        <v> </v>
      </c>
      <c r="Y13" s="22" t="str">
        <f t="shared" si="7"/>
        <v> </v>
      </c>
      <c r="Z13" s="23">
        <f t="shared" si="7"/>
        <v>517.9422039780219</v>
      </c>
      <c r="AA13" s="3">
        <v>38125500000</v>
      </c>
      <c r="AB13" s="3">
        <v>6524000000</v>
      </c>
      <c r="AC13" s="3">
        <v>112124800000</v>
      </c>
      <c r="AD13" s="3">
        <f>AA13+AB13+AC13</f>
        <v>156774300000</v>
      </c>
    </row>
    <row r="14" spans="1:30" s="1" customFormat="1" ht="48" customHeight="1">
      <c r="A14" s="24">
        <v>3</v>
      </c>
      <c r="B14" s="25" t="s">
        <v>18</v>
      </c>
      <c r="C14" s="26">
        <f t="shared" si="2"/>
        <v>1198174</v>
      </c>
      <c r="D14" s="26">
        <f>89250+1107424</f>
        <v>1196674</v>
      </c>
      <c r="E14" s="26">
        <f t="shared" si="3"/>
        <v>1500</v>
      </c>
      <c r="F14" s="26"/>
      <c r="G14" s="26">
        <f t="shared" si="4"/>
        <v>1500</v>
      </c>
      <c r="H14" s="26"/>
      <c r="I14" s="26"/>
      <c r="J14" s="26">
        <v>1500</v>
      </c>
      <c r="K14" s="26">
        <f t="shared" si="5"/>
        <v>1157546.757952</v>
      </c>
      <c r="L14" s="26">
        <v>1107424</v>
      </c>
      <c r="M14" s="26">
        <f t="shared" si="6"/>
        <v>50122.757952</v>
      </c>
      <c r="N14" s="26"/>
      <c r="O14" s="26">
        <v>50122.757952</v>
      </c>
      <c r="P14" s="26"/>
      <c r="Q14" s="26">
        <f>O14-R14</f>
        <v>28864.885952</v>
      </c>
      <c r="R14" s="26">
        <f>211.372+21046.5</f>
        <v>21257.872</v>
      </c>
      <c r="S14" s="22">
        <f>_xlfn.IFERROR(K14*100/C14," ")</f>
        <v>96.60923688479303</v>
      </c>
      <c r="T14" s="22">
        <f>_xlfn.IFERROR(L14*100/D14," ")</f>
        <v>92.54182843447757</v>
      </c>
      <c r="U14" s="22">
        <f t="shared" si="7"/>
        <v>3341.5171967999995</v>
      </c>
      <c r="V14" s="22" t="str">
        <f t="shared" si="7"/>
        <v> </v>
      </c>
      <c r="W14" s="22">
        <f t="shared" si="7"/>
        <v>3341.5171967999995</v>
      </c>
      <c r="X14" s="22" t="str">
        <f t="shared" si="7"/>
        <v> </v>
      </c>
      <c r="Y14" s="22" t="str">
        <f t="shared" si="7"/>
        <v> </v>
      </c>
      <c r="Z14" s="23">
        <f t="shared" si="7"/>
        <v>1417.1914666666664</v>
      </c>
      <c r="AA14" s="3">
        <v>56662500000</v>
      </c>
      <c r="AB14" s="3">
        <v>3002000000</v>
      </c>
      <c r="AC14" s="3">
        <v>101499500000</v>
      </c>
      <c r="AD14" s="3">
        <f>AA14+AB14+AC14</f>
        <v>161164000000</v>
      </c>
    </row>
    <row r="15" spans="1:30" s="1" customFormat="1" ht="48" customHeight="1">
      <c r="A15" s="24">
        <v>4</v>
      </c>
      <c r="B15" s="25" t="s">
        <v>14</v>
      </c>
      <c r="C15" s="26">
        <f t="shared" si="2"/>
        <v>1254325</v>
      </c>
      <c r="D15" s="26">
        <f>97913+1153810</f>
        <v>1251723</v>
      </c>
      <c r="E15" s="26">
        <f t="shared" si="3"/>
        <v>2602</v>
      </c>
      <c r="F15" s="26"/>
      <c r="G15" s="26">
        <f t="shared" si="4"/>
        <v>2602</v>
      </c>
      <c r="H15" s="26"/>
      <c r="I15" s="26"/>
      <c r="J15" s="26">
        <v>2602</v>
      </c>
      <c r="K15" s="26">
        <f t="shared" si="5"/>
        <v>1907200.245</v>
      </c>
      <c r="L15" s="26">
        <v>1251723</v>
      </c>
      <c r="M15" s="26">
        <f t="shared" si="6"/>
        <v>655477.245</v>
      </c>
      <c r="N15" s="26"/>
      <c r="O15" s="26">
        <v>655477.245</v>
      </c>
      <c r="P15" s="26"/>
      <c r="Q15" s="26">
        <f>O15-R15</f>
        <v>623320.155</v>
      </c>
      <c r="R15" s="26">
        <f>400.59+31756.5</f>
        <v>32157.09</v>
      </c>
      <c r="S15" s="22">
        <f t="shared" si="7"/>
        <v>152.04992685308832</v>
      </c>
      <c r="T15" s="22">
        <f t="shared" si="7"/>
        <v>100</v>
      </c>
      <c r="U15" s="22">
        <f>_xlfn.IFERROR(M15*100/E15," ")</f>
        <v>25191.28535741737</v>
      </c>
      <c r="V15" s="22" t="str">
        <f t="shared" si="7"/>
        <v> </v>
      </c>
      <c r="W15" s="22">
        <f t="shared" si="7"/>
        <v>25191.28535741737</v>
      </c>
      <c r="X15" s="22" t="str">
        <f t="shared" si="7"/>
        <v> </v>
      </c>
      <c r="Y15" s="22" t="str">
        <f t="shared" si="7"/>
        <v> </v>
      </c>
      <c r="Z15" s="23">
        <f t="shared" si="7"/>
        <v>1235.8604919292852</v>
      </c>
      <c r="AA15" s="3">
        <v>80551500000</v>
      </c>
      <c r="AB15" s="3">
        <v>2182000000</v>
      </c>
      <c r="AC15" s="3">
        <v>274969000000</v>
      </c>
      <c r="AD15" s="3">
        <f>AA15+AB15+AC15</f>
        <v>357702500000</v>
      </c>
    </row>
    <row r="16" spans="1:30" s="1" customFormat="1" ht="48" customHeight="1">
      <c r="A16" s="24">
        <v>5</v>
      </c>
      <c r="B16" s="25" t="s">
        <v>15</v>
      </c>
      <c r="C16" s="26">
        <f t="shared" si="2"/>
        <v>515665</v>
      </c>
      <c r="D16" s="26">
        <f>28223+470294</f>
        <v>498517</v>
      </c>
      <c r="E16" s="26">
        <f t="shared" si="3"/>
        <v>17148</v>
      </c>
      <c r="F16" s="26"/>
      <c r="G16" s="26">
        <f t="shared" si="4"/>
        <v>17148</v>
      </c>
      <c r="H16" s="26"/>
      <c r="I16" s="26"/>
      <c r="J16" s="26">
        <v>17148</v>
      </c>
      <c r="K16" s="26">
        <f t="shared" si="5"/>
        <v>515782.815</v>
      </c>
      <c r="L16" s="26">
        <v>470294</v>
      </c>
      <c r="M16" s="26">
        <f t="shared" si="6"/>
        <v>45488.815</v>
      </c>
      <c r="N16" s="26"/>
      <c r="O16" s="26">
        <v>45488.815</v>
      </c>
      <c r="P16" s="26"/>
      <c r="Q16" s="26">
        <f>O16-R16</f>
        <v>35399.815</v>
      </c>
      <c r="R16" s="26">
        <f>185+9904</f>
        <v>10089</v>
      </c>
      <c r="S16" s="22">
        <f t="shared" si="7"/>
        <v>100.02284719730832</v>
      </c>
      <c r="T16" s="22">
        <f t="shared" si="7"/>
        <v>94.33860831225415</v>
      </c>
      <c r="U16" s="22">
        <f t="shared" si="7"/>
        <v>265.27183928154886</v>
      </c>
      <c r="V16" s="22" t="str">
        <f t="shared" si="7"/>
        <v> </v>
      </c>
      <c r="W16" s="22">
        <f t="shared" si="7"/>
        <v>265.27183928154886</v>
      </c>
      <c r="X16" s="22" t="str">
        <f t="shared" si="7"/>
        <v> </v>
      </c>
      <c r="Y16" s="22" t="str">
        <f t="shared" si="7"/>
        <v> </v>
      </c>
      <c r="Z16" s="23">
        <f t="shared" si="7"/>
        <v>58.83484954513646</v>
      </c>
      <c r="AA16" s="3">
        <v>19336500000</v>
      </c>
      <c r="AB16" s="3">
        <v>1543000000</v>
      </c>
      <c r="AC16" s="3">
        <v>36504500000</v>
      </c>
      <c r="AD16" s="3">
        <f>AA16+AB16+AC16</f>
        <v>57384000000</v>
      </c>
    </row>
    <row r="17" spans="1:30" s="8" customFormat="1" ht="48" customHeight="1" thickBot="1">
      <c r="A17" s="27">
        <v>6</v>
      </c>
      <c r="B17" s="28" t="s">
        <v>16</v>
      </c>
      <c r="C17" s="29">
        <f t="shared" si="2"/>
        <v>677765</v>
      </c>
      <c r="D17" s="29">
        <f>46048+625358</f>
        <v>671406</v>
      </c>
      <c r="E17" s="29">
        <f t="shared" si="3"/>
        <v>6359</v>
      </c>
      <c r="F17" s="29"/>
      <c r="G17" s="29">
        <f t="shared" si="4"/>
        <v>6359</v>
      </c>
      <c r="H17" s="29"/>
      <c r="I17" s="29"/>
      <c r="J17" s="29">
        <v>6359</v>
      </c>
      <c r="K17" s="29">
        <f t="shared" si="5"/>
        <v>738133.837813</v>
      </c>
      <c r="L17" s="29">
        <v>671406</v>
      </c>
      <c r="M17" s="29">
        <f t="shared" si="6"/>
        <v>66727.837813</v>
      </c>
      <c r="N17" s="29"/>
      <c r="O17" s="29">
        <v>66727.837813</v>
      </c>
      <c r="P17" s="29"/>
      <c r="Q17" s="29">
        <f>O17-R17</f>
        <v>66441.837813</v>
      </c>
      <c r="R17" s="29">
        <f>169+117</f>
        <v>286</v>
      </c>
      <c r="S17" s="30">
        <f t="shared" si="7"/>
        <v>108.90704562982744</v>
      </c>
      <c r="T17" s="30">
        <f t="shared" si="7"/>
        <v>100</v>
      </c>
      <c r="U17" s="30">
        <f t="shared" si="7"/>
        <v>1049.344831152697</v>
      </c>
      <c r="V17" s="30" t="str">
        <f t="shared" si="7"/>
        <v> </v>
      </c>
      <c r="W17" s="30">
        <f t="shared" si="7"/>
        <v>1049.344831152697</v>
      </c>
      <c r="X17" s="30" t="str">
        <f t="shared" si="7"/>
        <v> </v>
      </c>
      <c r="Y17" s="30" t="str">
        <f t="shared" si="7"/>
        <v> </v>
      </c>
      <c r="Z17" s="31">
        <f t="shared" si="7"/>
        <v>4.497562509828589</v>
      </c>
      <c r="AA17" s="9">
        <v>11812500000</v>
      </c>
      <c r="AB17" s="9">
        <v>4770000000</v>
      </c>
      <c r="AC17" s="9">
        <v>8665400000</v>
      </c>
      <c r="AD17" s="9">
        <f>AA17+AB17+AC17</f>
        <v>25247900000</v>
      </c>
    </row>
  </sheetData>
  <sheetProtection/>
  <mergeCells count="33">
    <mergeCell ref="Y1:AA1"/>
    <mergeCell ref="A2:D2"/>
    <mergeCell ref="A3:Z3"/>
    <mergeCell ref="A6:A9"/>
    <mergeCell ref="B6:B9"/>
    <mergeCell ref="C6:J6"/>
    <mergeCell ref="K6:R6"/>
    <mergeCell ref="S6:Z6"/>
    <mergeCell ref="C7:C9"/>
    <mergeCell ref="D7:D9"/>
    <mergeCell ref="E7:J7"/>
    <mergeCell ref="S7:S9"/>
    <mergeCell ref="T7:T9"/>
    <mergeCell ref="U7:Z7"/>
    <mergeCell ref="N8:O8"/>
    <mergeCell ref="P8:P9"/>
    <mergeCell ref="A1:D1"/>
    <mergeCell ref="U8:U9"/>
    <mergeCell ref="Q8:Q9"/>
    <mergeCell ref="R8:R9"/>
    <mergeCell ref="I8:I9"/>
    <mergeCell ref="J8:J9"/>
    <mergeCell ref="M8:M9"/>
    <mergeCell ref="K7:K9"/>
    <mergeCell ref="L7:L9"/>
    <mergeCell ref="M7:R7"/>
    <mergeCell ref="V8:W8"/>
    <mergeCell ref="X8:X9"/>
    <mergeCell ref="Y8:Y9"/>
    <mergeCell ref="Z8:Z9"/>
    <mergeCell ref="E8:E9"/>
    <mergeCell ref="F8:G8"/>
    <mergeCell ref="H8:H9"/>
  </mergeCell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2023-12-14T10:52:59Z</cp:lastPrinted>
  <dcterms:created xsi:type="dcterms:W3CDTF">2018-03-22T02:58:04Z</dcterms:created>
  <dcterms:modified xsi:type="dcterms:W3CDTF">2024-01-26T07:54:13Z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