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15" windowHeight="7650" activeTab="0"/>
  </bookViews>
  <sheets>
    <sheet name="Bao cao" sheetId="1" r:id="rId1"/>
  </sheets>
  <definedNames>
    <definedName name="_xlfn.IFERROR" hidden="1">#NAME?</definedName>
  </definedNames>
  <calcPr fullCalcOnLoad="1"/>
</workbook>
</file>

<file path=xl/sharedStrings.xml><?xml version="1.0" encoding="utf-8"?>
<sst xmlns="http://schemas.openxmlformats.org/spreadsheetml/2006/main" count="67" uniqueCount="59">
  <si>
    <t>UBND THÀNH PHỐ HỒ CHÍ MINH</t>
  </si>
  <si>
    <t>Biểu số 60/CK-NSNN</t>
  </si>
  <si>
    <t>Đơn vị: Triệu đồng</t>
  </si>
  <si>
    <t>STT</t>
  </si>
  <si>
    <t>NỘI DUNG</t>
  </si>
  <si>
    <t>CÙNG KỲ</t>
  </si>
  <si>
    <t xml:space="preserve">ƯỚC THỰC HIỆN </t>
  </si>
  <si>
    <t>SO SÁNH ƯỚC THỰC HIỆN VỚI (%)</t>
  </si>
  <si>
    <t>DỰ TOÁN NĂM</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</si>
  <si>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</si>
  <si>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</si>
  <si>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</si>
  <si>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</si>
  <si>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</si>
  <si>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</si>
  <si>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</si>
  <si>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</si>
  <si>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</si>
  <si>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</si>
  <si>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</si>
  <si>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</si>
  <si>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</si>
  <si>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</si>
  <si>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</si>
  <si>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</si>
  <si>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</si>
  <si>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</si>
  <si>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</si>
  <si>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</si>
  <si>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</si>
  <si>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</si>
  <si>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II</t>
  </si>
  <si>
    <t>Thu từ dầu thô</t>
  </si>
  <si>
    <t>III</t>
  </si>
  <si>
    <t>Thu từ hoạt động xuất nhập khẩu</t>
  </si>
  <si>
    <t>Thuế giá trị gia tăng thu từ hàng hóa nhập khẩu</t>
  </si>
  <si>
    <t>Thu khác</t>
  </si>
  <si>
    <t>IV</t>
  </si>
  <si>
    <t>Thu viện trợ</t>
  </si>
  <si>
    <t>Thuế xuất khẩu</t>
  </si>
  <si>
    <t>Thuế nhập khẩu</t>
  </si>
  <si>
    <t>Thuế bảo vệ môi trường thu từ hàng hóa nhập khẩu</t>
  </si>
  <si>
    <t>V</t>
  </si>
  <si>
    <t>Các khoản huy động, đóng góp</t>
  </si>
  <si>
    <t>- Từ các khoản thu phân chia</t>
  </si>
  <si>
    <t>- Các khoản thu NSĐP được hưởng 100%</t>
  </si>
  <si>
    <t>Thu chuyển nguồn từ năm trước sang</t>
  </si>
  <si>
    <t>Thu bổ sung từ ngân sách cấp trên</t>
  </si>
  <si>
    <t>Thu bổ sung từ nguồn cải cách tiền lương đưa vào cân đối chi thường xuyên</t>
  </si>
  <si>
    <t>THU NSĐP (không kể GTGC, các khoản chuyển giao giữa các cấp NS địa phương)</t>
  </si>
  <si>
    <t>TỔNG THU NSNN TRÊN ĐỊA BÀN (không kể GTGC, các khoản chuyển giao giữa các cấp NS địa phương)</t>
  </si>
  <si>
    <t>DỰ TOÁN NĂM 2021</t>
  </si>
  <si>
    <t>Các loại phí, lệ phí</t>
  </si>
  <si>
    <t>Thu từ quỹ đất công ích, thu hoa lợi công sản khác, thu từ bán tài sản nhà nước và thu khác</t>
  </si>
  <si>
    <t>Thuế XNK, thuế TTĐB hàng hóa nhập khẩu</t>
  </si>
  <si>
    <t>Thuế tiêu tiêu thụ đặc biệt thu từ hàng hóa nhập khẩu</t>
  </si>
  <si>
    <t>Thu NSĐP theo phân cấp:</t>
  </si>
  <si>
    <t>Thu kết dư ngân sách</t>
  </si>
  <si>
    <r>
      <t xml:space="preserve">PHỤ LỤC 3: ƯỚC THỰC HIỆN THU NGÂN SÁCH NHÀ NƯỚC 
9 THÁNG ĐẦU NĂM 2021
</t>
    </r>
    <r>
      <rPr>
        <sz val="12"/>
        <color indexed="8"/>
        <rFont val="Times New Roman"/>
        <family val="1"/>
      </rPr>
      <t>(Đính kèm Công văn số        ngày     tháng    năm 2021 của Ủy ban nhân dân thành phố)</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</si>
</sst>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s>
  <fonts count="52">
    <font>
      <sz val="11"/>
      <color theme="1"/>
      <name val="Calibri"/>
      <family val="2"/>
    </font>
    <font>
      <sz val="11"/>
      <color indexed="8"/>
      <name val="Arial"/>
      <family val="2"/>
    </font>
    <font>
      <sz val="12"/>
      <color indexed="8"/>
      <name val="Times New Roman"/>
      <family val="1"/>
    </font>
    <font>
      <b/>
      <sz val="11"/>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i/>
      <sz val="11"/>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000000"/>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45" fillId="33" borderId="0" xfId="0" applyFont="1" applyFill="1" applyAlignment="1">
      <alignment vertical="center"/>
    </xf>
    <xf numFmtId="0" fontId="45" fillId="0" borderId="0" xfId="0" applyFont="1" applyFill="1" applyAlignment="1">
      <alignment vertical="center"/>
    </xf>
    <xf numFmtId="0" fontId="46"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33" borderId="10" xfId="0" applyFont="1" applyFill="1" applyBorder="1" applyAlignment="1">
      <alignment horizontal="justify" vertical="center" wrapText="1"/>
    </xf>
    <xf numFmtId="0" fontId="46" fillId="33" borderId="10" xfId="0" applyFont="1" applyFill="1" applyBorder="1" applyAlignment="1">
      <alignment vertical="center" wrapText="1"/>
    </xf>
    <xf numFmtId="0" fontId="45"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justify" vertical="center" wrapText="1"/>
    </xf>
    <xf numFmtId="0" fontId="47" fillId="33" borderId="10" xfId="0" applyFont="1" applyFill="1" applyBorder="1" applyAlignment="1" quotePrefix="1">
      <alignment horizontal="justify" vertical="center" wrapText="1"/>
    </xf>
    <xf numFmtId="0" fontId="48" fillId="33" borderId="10" xfId="0" applyFont="1" applyFill="1" applyBorder="1" applyAlignment="1">
      <alignment horizontal="center" vertical="center"/>
    </xf>
    <xf numFmtId="0" fontId="45" fillId="33" borderId="10" xfId="0" applyFont="1" applyFill="1" applyBorder="1" applyAlignment="1">
      <alignment vertical="center"/>
    </xf>
    <xf numFmtId="3" fontId="45" fillId="0" borderId="10" xfId="0" applyNumberFormat="1" applyFont="1" applyFill="1" applyBorder="1" applyAlignment="1">
      <alignment vertical="center"/>
    </xf>
    <xf numFmtId="3" fontId="45" fillId="0" borderId="11" xfId="0" applyNumberFormat="1" applyFont="1" applyFill="1" applyBorder="1" applyAlignment="1">
      <alignment vertical="center"/>
    </xf>
    <xf numFmtId="4" fontId="45" fillId="33" borderId="10" xfId="0" applyNumberFormat="1" applyFont="1" applyFill="1" applyBorder="1" applyAlignment="1">
      <alignment vertical="center"/>
    </xf>
    <xf numFmtId="0" fontId="45" fillId="33" borderId="10" xfId="0" applyFont="1" applyFill="1" applyBorder="1" applyAlignment="1">
      <alignment horizontal="center" vertical="center"/>
    </xf>
    <xf numFmtId="0" fontId="45" fillId="0" borderId="10" xfId="0" applyFont="1" applyFill="1" applyBorder="1" applyAlignment="1">
      <alignment vertical="center"/>
    </xf>
    <xf numFmtId="172" fontId="45" fillId="0" borderId="10" xfId="42" applyNumberFormat="1" applyFont="1" applyFill="1" applyBorder="1" applyAlignment="1">
      <alignment vertical="center"/>
    </xf>
    <xf numFmtId="3" fontId="3" fillId="0"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33" borderId="10" xfId="0" applyNumberFormat="1" applyFont="1" applyFill="1" applyBorder="1" applyAlignment="1">
      <alignment horizontal="right" vertical="center" wrapText="1"/>
    </xf>
    <xf numFmtId="3" fontId="4" fillId="0" borderId="10" xfId="0" applyNumberFormat="1" applyFont="1" applyFill="1" applyBorder="1" applyAlignment="1">
      <alignment vertical="center" wrapText="1"/>
    </xf>
    <xf numFmtId="3" fontId="5" fillId="0" borderId="12" xfId="0" applyNumberFormat="1" applyFont="1" applyFill="1" applyBorder="1" applyAlignment="1">
      <alignment vertical="center" wrapText="1"/>
    </xf>
    <xf numFmtId="0" fontId="49" fillId="33" borderId="0" xfId="0" applyFont="1" applyFill="1" applyAlignment="1">
      <alignment horizontal="left" vertical="center" wrapText="1"/>
    </xf>
    <xf numFmtId="0" fontId="49" fillId="33" borderId="0" xfId="0" applyFont="1" applyFill="1" applyAlignment="1">
      <alignment horizontal="right" vertical="center" wrapText="1"/>
    </xf>
    <xf numFmtId="0" fontId="50" fillId="33" borderId="0" xfId="0" applyFont="1" applyFill="1" applyAlignment="1">
      <alignment horizontal="center" vertical="center" wrapText="1"/>
    </xf>
    <xf numFmtId="0" fontId="51" fillId="33" borderId="0" xfId="0" applyFont="1" applyFill="1" applyBorder="1" applyAlignment="1">
      <alignment horizontal="right" vertical="center"/>
    </xf>
    <xf numFmtId="0" fontId="46" fillId="33" borderId="10" xfId="0" applyFont="1" applyFill="1" applyBorder="1" applyAlignment="1">
      <alignment horizontal="center" vertical="center" wrapText="1"/>
    </xf>
    <xf numFmtId="0" fontId="46"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zoomScalePageLayoutView="0" workbookViewId="0" topLeftCell="A1">
      <selection activeCell="F3" sqref="F3:G3"/>
    </sheetView>
  </sheetViews>
  <sheetFormatPr defaultColWidth="9.140625" defaultRowHeight="15"/>
  <cols>
    <col min="1" max="1" width="4.421875" style="0" bestFit="1" customWidth="1"/>
    <col min="2" max="2" width="31.57421875" style="0" customWidth="1"/>
    <col min="3" max="3" width="12.8515625" style="0" hidden="1" customWidth="1"/>
    <col min="4" max="4" width="12.421875" style="0" customWidth="1"/>
    <col min="5" max="5" width="12.57421875" style="0" customWidth="1"/>
    <col min="6" max="6" width="12.8515625" style="0" customWidth="1"/>
    <col min="7" max="7" width="12.140625" style="0" customWidth="1"/>
  </cols>
  <sheetData>
    <row r="1" spans="1:7" ht="28.5" customHeight="1">
      <c r="A1" s="29" t="s">
        <v>0</v>
      </c>
      <c r="B1" s="29"/>
      <c r="C1" s="29"/>
      <c r="D1" s="29"/>
      <c r="E1" s="30" t="s">
        <v>1</v>
      </c>
      <c r="F1" s="30"/>
      <c r="G1" s="30"/>
    </row>
    <row r="2" spans="1:7" ht="59.25" customHeight="1">
      <c r="A2" s="31" t="s">
        <v>58</v>
      </c>
      <c r="B2" s="31"/>
      <c r="C2" s="31"/>
      <c r="D2" s="31"/>
      <c r="E2" s="31"/>
      <c r="F2" s="31"/>
      <c r="G2" s="31"/>
    </row>
    <row r="3" spans="1:7" ht="15">
      <c r="A3" s="1"/>
      <c r="B3" s="1"/>
      <c r="C3" s="2"/>
      <c r="D3" s="2"/>
      <c r="E3" s="2"/>
      <c r="F3" s="32" t="s">
        <v>2</v>
      </c>
      <c r="G3" s="32"/>
    </row>
    <row r="4" spans="1:7" ht="15">
      <c r="A4" s="33" t="s">
        <v>3</v>
      </c>
      <c r="B4" s="33" t="s">
        <v>4</v>
      </c>
      <c r="C4" s="34" t="s">
        <v>5</v>
      </c>
      <c r="D4" s="34" t="s">
        <v>51</v>
      </c>
      <c r="E4" s="34" t="s">
        <v>6</v>
      </c>
      <c r="F4" s="33" t="s">
        <v>7</v>
      </c>
      <c r="G4" s="33"/>
    </row>
    <row r="5" spans="1:7" ht="42.75">
      <c r="A5" s="33"/>
      <c r="B5" s="33"/>
      <c r="C5" s="34"/>
      <c r="D5" s="34"/>
      <c r="E5" s="34"/>
      <c r="F5" s="3" t="s">
        <v>8</v>
      </c>
      <c r="G5" s="3" t="s">
        <v>9</v>
      </c>
    </row>
    <row r="6" spans="1:7" ht="15">
      <c r="A6" s="4" t="s">
        <v>10</v>
      </c>
      <c r="B6" s="4" t="s">
        <v>11</v>
      </c>
      <c r="C6" s="5"/>
      <c r="D6" s="5">
        <v>1</v>
      </c>
      <c r="E6" s="5">
        <v>2</v>
      </c>
      <c r="F6" s="4" t="s">
        <v>12</v>
      </c>
      <c r="G6" s="4">
        <v>4</v>
      </c>
    </row>
    <row r="7" spans="1:7" ht="57">
      <c r="A7" s="3" t="s">
        <v>10</v>
      </c>
      <c r="B7" s="6" t="s">
        <v>50</v>
      </c>
      <c r="C7" s="21">
        <v>251616732</v>
      </c>
      <c r="D7" s="21">
        <f>SUM(D8,D26,D27,D35)</f>
        <v>364893000</v>
      </c>
      <c r="E7" s="21">
        <v>271639329</v>
      </c>
      <c r="F7" s="22">
        <f>_xlfn.IFERROR(E7/D7*100," ")</f>
        <v>74.4435571523707</v>
      </c>
      <c r="G7" s="22">
        <f>_xlfn.IFERROR(E7/C7*100," ")</f>
        <v>107.95757771784429</v>
      </c>
    </row>
    <row r="8" spans="1:7" ht="15">
      <c r="A8" s="3" t="s">
        <v>13</v>
      </c>
      <c r="B8" s="7" t="s">
        <v>14</v>
      </c>
      <c r="C8" s="21">
        <v>167967954</v>
      </c>
      <c r="D8" s="21">
        <f>D9+D10+D11+D12+D13+D14+D15+D16+D22+D23+D24+D25</f>
        <v>248343000</v>
      </c>
      <c r="E8" s="21">
        <v>173905945</v>
      </c>
      <c r="F8" s="22">
        <f aca="true" t="shared" si="0" ref="F8:F45">_xlfn.IFERROR(E8/D8*100," ")</f>
        <v>70.02651373302248</v>
      </c>
      <c r="G8" s="22">
        <f aca="true" t="shared" si="1" ref="G8:G45">_xlfn.IFERROR(E8/C8*100," ")</f>
        <v>103.53519279040573</v>
      </c>
    </row>
    <row r="9" spans="1:7" ht="15">
      <c r="A9" s="4">
        <v>1</v>
      </c>
      <c r="B9" s="8" t="s">
        <v>15</v>
      </c>
      <c r="C9" s="23">
        <v>18120096</v>
      </c>
      <c r="D9" s="23">
        <v>27024000</v>
      </c>
      <c r="E9" s="23">
        <v>20016917</v>
      </c>
      <c r="F9" s="24">
        <f t="shared" si="0"/>
        <v>74.07088883955004</v>
      </c>
      <c r="G9" s="24">
        <f t="shared" si="1"/>
        <v>110.46805160414162</v>
      </c>
    </row>
    <row r="10" spans="1:7" ht="30">
      <c r="A10" s="4">
        <v>2</v>
      </c>
      <c r="B10" s="9" t="s">
        <v>16</v>
      </c>
      <c r="C10" s="23">
        <v>43384354</v>
      </c>
      <c r="D10" s="23">
        <v>64083000</v>
      </c>
      <c r="E10" s="23">
        <v>45046135</v>
      </c>
      <c r="F10" s="24">
        <f t="shared" si="0"/>
        <v>70.2934241530515</v>
      </c>
      <c r="G10" s="24">
        <f t="shared" si="1"/>
        <v>103.83036935389197</v>
      </c>
    </row>
    <row r="11" spans="1:7" ht="30">
      <c r="A11" s="4">
        <v>3</v>
      </c>
      <c r="B11" s="9" t="s">
        <v>17</v>
      </c>
      <c r="C11" s="23">
        <v>43402493</v>
      </c>
      <c r="D11" s="23">
        <v>67714000</v>
      </c>
      <c r="E11" s="23">
        <v>49174802</v>
      </c>
      <c r="F11" s="24">
        <f t="shared" si="0"/>
        <v>72.62132203089465</v>
      </c>
      <c r="G11" s="24">
        <f t="shared" si="1"/>
        <v>113.29948719765936</v>
      </c>
    </row>
    <row r="12" spans="1:7" ht="15">
      <c r="A12" s="4">
        <v>4</v>
      </c>
      <c r="B12" s="9" t="s">
        <v>18</v>
      </c>
      <c r="C12" s="23">
        <v>31754953</v>
      </c>
      <c r="D12" s="23">
        <v>40000000</v>
      </c>
      <c r="E12" s="23">
        <v>32745381</v>
      </c>
      <c r="F12" s="24">
        <f t="shared" si="0"/>
        <v>81.8634525</v>
      </c>
      <c r="G12" s="24">
        <f t="shared" si="1"/>
        <v>103.11897170813008</v>
      </c>
    </row>
    <row r="13" spans="1:7" ht="15">
      <c r="A13" s="4">
        <v>5</v>
      </c>
      <c r="B13" s="9" t="s">
        <v>19</v>
      </c>
      <c r="C13" s="23">
        <v>7453539</v>
      </c>
      <c r="D13" s="23">
        <v>11500000</v>
      </c>
      <c r="E13" s="23">
        <v>6346540</v>
      </c>
      <c r="F13" s="24">
        <f t="shared" si="0"/>
        <v>55.187304347826085</v>
      </c>
      <c r="G13" s="24">
        <f t="shared" si="1"/>
        <v>85.14800821462127</v>
      </c>
    </row>
    <row r="14" spans="1:7" ht="15">
      <c r="A14" s="4">
        <v>6</v>
      </c>
      <c r="B14" s="9" t="s">
        <v>20</v>
      </c>
      <c r="C14" s="23">
        <v>3913615</v>
      </c>
      <c r="D14" s="23">
        <v>5800000</v>
      </c>
      <c r="E14" s="23">
        <v>3309290</v>
      </c>
      <c r="F14" s="24">
        <v>57.06</v>
      </c>
      <c r="G14" s="24">
        <v>84.56</v>
      </c>
    </row>
    <row r="15" spans="1:7" ht="15">
      <c r="A15" s="4">
        <v>7</v>
      </c>
      <c r="B15" s="9" t="s">
        <v>52</v>
      </c>
      <c r="C15" s="23">
        <v>3382439</v>
      </c>
      <c r="D15" s="23">
        <v>4926000</v>
      </c>
      <c r="E15" s="23">
        <v>2869353</v>
      </c>
      <c r="F15" s="24">
        <f t="shared" si="0"/>
        <v>58.24914738124238</v>
      </c>
      <c r="G15" s="24">
        <f t="shared" si="1"/>
        <v>84.83088682456653</v>
      </c>
    </row>
    <row r="16" spans="1:7" ht="15">
      <c r="A16" s="4">
        <v>8</v>
      </c>
      <c r="B16" s="9" t="s">
        <v>21</v>
      </c>
      <c r="C16" s="23">
        <v>7864662</v>
      </c>
      <c r="D16" s="23">
        <f>SUM(D17,D18,D19,D20,D21)</f>
        <v>16400000</v>
      </c>
      <c r="E16" s="23">
        <v>6229959</v>
      </c>
      <c r="F16" s="24">
        <f t="shared" si="0"/>
        <v>37.987554878048776</v>
      </c>
      <c r="G16" s="24">
        <f t="shared" si="1"/>
        <v>79.21458035958825</v>
      </c>
    </row>
    <row r="17" spans="1:7" ht="15">
      <c r="A17" s="10" t="s">
        <v>22</v>
      </c>
      <c r="B17" s="11" t="s">
        <v>23</v>
      </c>
      <c r="C17" s="25">
        <v>268</v>
      </c>
      <c r="D17" s="25"/>
      <c r="E17" s="25"/>
      <c r="F17" s="26" t="str">
        <f t="shared" si="0"/>
        <v> </v>
      </c>
      <c r="G17" s="26">
        <f t="shared" si="1"/>
        <v>0</v>
      </c>
    </row>
    <row r="18" spans="1:7" ht="30">
      <c r="A18" s="10" t="s">
        <v>22</v>
      </c>
      <c r="B18" s="11" t="s">
        <v>24</v>
      </c>
      <c r="C18" s="25">
        <v>313809</v>
      </c>
      <c r="D18" s="25">
        <v>300000</v>
      </c>
      <c r="E18" s="25">
        <v>164909</v>
      </c>
      <c r="F18" s="26">
        <f t="shared" si="0"/>
        <v>54.96966666666666</v>
      </c>
      <c r="G18" s="26">
        <f t="shared" si="1"/>
        <v>52.55075539579808</v>
      </c>
    </row>
    <row r="19" spans="1:7" ht="15">
      <c r="A19" s="10" t="s">
        <v>22</v>
      </c>
      <c r="B19" s="11" t="s">
        <v>25</v>
      </c>
      <c r="C19" s="25">
        <v>5148040</v>
      </c>
      <c r="D19" s="25">
        <v>11000000</v>
      </c>
      <c r="E19" s="25">
        <v>4390894</v>
      </c>
      <c r="F19" s="26">
        <f t="shared" si="0"/>
        <v>39.91721818181818</v>
      </c>
      <c r="G19" s="26">
        <f t="shared" si="1"/>
        <v>85.29253851951422</v>
      </c>
    </row>
    <row r="20" spans="1:7" ht="15">
      <c r="A20" s="10" t="s">
        <v>22</v>
      </c>
      <c r="B20" s="11" t="s">
        <v>26</v>
      </c>
      <c r="C20" s="25">
        <v>2172024</v>
      </c>
      <c r="D20" s="25">
        <v>4800000</v>
      </c>
      <c r="E20" s="25">
        <v>1640424</v>
      </c>
      <c r="F20" s="26">
        <f t="shared" si="0"/>
        <v>34.1755</v>
      </c>
      <c r="G20" s="26">
        <f t="shared" si="1"/>
        <v>75.5251323189799</v>
      </c>
    </row>
    <row r="21" spans="1:7" ht="30">
      <c r="A21" s="10" t="s">
        <v>22</v>
      </c>
      <c r="B21" s="11" t="s">
        <v>27</v>
      </c>
      <c r="C21" s="25">
        <v>230521</v>
      </c>
      <c r="D21" s="25">
        <v>300000</v>
      </c>
      <c r="E21" s="25">
        <v>33732</v>
      </c>
      <c r="F21" s="26">
        <f t="shared" si="0"/>
        <v>11.244</v>
      </c>
      <c r="G21" s="26">
        <f t="shared" si="1"/>
        <v>14.632940165971863</v>
      </c>
    </row>
    <row r="22" spans="1:7" ht="30">
      <c r="A22" s="4">
        <v>9</v>
      </c>
      <c r="B22" s="9" t="s">
        <v>28</v>
      </c>
      <c r="C22" s="23"/>
      <c r="D22" s="23"/>
      <c r="E22" s="23"/>
      <c r="F22" s="24" t="str">
        <f t="shared" si="0"/>
        <v> </v>
      </c>
      <c r="G22" s="24" t="str">
        <f t="shared" si="1"/>
        <v> </v>
      </c>
    </row>
    <row r="23" spans="1:7" ht="75">
      <c r="A23" s="4">
        <v>10</v>
      </c>
      <c r="B23" s="9" t="s">
        <v>29</v>
      </c>
      <c r="C23" s="23">
        <v>3881632</v>
      </c>
      <c r="D23" s="23">
        <v>3977000</v>
      </c>
      <c r="E23" s="23">
        <v>3554626</v>
      </c>
      <c r="F23" s="24">
        <f t="shared" si="0"/>
        <v>89.37958259994971</v>
      </c>
      <c r="G23" s="24">
        <f t="shared" si="1"/>
        <v>91.57555378768518</v>
      </c>
    </row>
    <row r="24" spans="1:7" ht="15">
      <c r="A24" s="4">
        <v>11</v>
      </c>
      <c r="B24" s="9" t="s">
        <v>30</v>
      </c>
      <c r="C24" s="23">
        <v>2652572</v>
      </c>
      <c r="D24" s="23">
        <v>3572000</v>
      </c>
      <c r="E24" s="23">
        <v>2649276</v>
      </c>
      <c r="F24" s="24">
        <f t="shared" si="0"/>
        <v>74.16786114221725</v>
      </c>
      <c r="G24" s="24">
        <v>99.88</v>
      </c>
    </row>
    <row r="25" spans="1:7" ht="45">
      <c r="A25" s="4">
        <v>12</v>
      </c>
      <c r="B25" s="9" t="s">
        <v>53</v>
      </c>
      <c r="C25" s="23">
        <v>2157599</v>
      </c>
      <c r="D25" s="23">
        <v>3347000</v>
      </c>
      <c r="E25" s="27">
        <v>1963666</v>
      </c>
      <c r="F25" s="24">
        <f t="shared" si="0"/>
        <v>58.66943531520765</v>
      </c>
      <c r="G25" s="24">
        <f t="shared" si="1"/>
        <v>91.0116291303435</v>
      </c>
    </row>
    <row r="26" spans="1:7" ht="15">
      <c r="A26" s="3" t="s">
        <v>31</v>
      </c>
      <c r="B26" s="6" t="s">
        <v>32</v>
      </c>
      <c r="C26" s="21">
        <v>8600508</v>
      </c>
      <c r="D26" s="21">
        <v>8550000</v>
      </c>
      <c r="E26" s="21">
        <v>10413223</v>
      </c>
      <c r="F26" s="22">
        <f t="shared" si="0"/>
        <v>121.79208187134503</v>
      </c>
      <c r="G26" s="22">
        <f t="shared" si="1"/>
        <v>121.07683639152478</v>
      </c>
    </row>
    <row r="27" spans="1:7" ht="28.5">
      <c r="A27" s="3" t="s">
        <v>33</v>
      </c>
      <c r="B27" s="6" t="s">
        <v>34</v>
      </c>
      <c r="C27" s="21">
        <v>75004487</v>
      </c>
      <c r="D27" s="21">
        <f>SUM(D28,D29,D34)</f>
        <v>108000000</v>
      </c>
      <c r="E27" s="21">
        <v>87300000</v>
      </c>
      <c r="F27" s="22">
        <f t="shared" si="0"/>
        <v>80.83333333333333</v>
      </c>
      <c r="G27" s="22">
        <f t="shared" si="1"/>
        <v>116.39303659259745</v>
      </c>
    </row>
    <row r="28" spans="1:7" ht="30">
      <c r="A28" s="4">
        <v>1</v>
      </c>
      <c r="B28" s="9" t="s">
        <v>35</v>
      </c>
      <c r="C28" s="23">
        <v>51595100</v>
      </c>
      <c r="D28" s="23">
        <v>34600000</v>
      </c>
      <c r="E28" s="23">
        <v>59991956</v>
      </c>
      <c r="F28" s="24">
        <f t="shared" si="0"/>
        <v>173.38715606936418</v>
      </c>
      <c r="G28" s="24">
        <f t="shared" si="1"/>
        <v>116.27452219299894</v>
      </c>
    </row>
    <row r="29" spans="1:7" ht="30">
      <c r="A29" s="4">
        <v>2</v>
      </c>
      <c r="B29" s="9" t="s">
        <v>54</v>
      </c>
      <c r="C29" s="23">
        <v>22892934</v>
      </c>
      <c r="D29" s="23">
        <v>73400000</v>
      </c>
      <c r="E29" s="23">
        <v>26775757</v>
      </c>
      <c r="F29" s="24">
        <f t="shared" si="0"/>
        <v>36.47923297002725</v>
      </c>
      <c r="G29" s="24">
        <v>116.96</v>
      </c>
    </row>
    <row r="30" spans="1:7" ht="15" hidden="1">
      <c r="A30" s="4"/>
      <c r="B30" s="9" t="s">
        <v>39</v>
      </c>
      <c r="C30" s="23">
        <v>53196</v>
      </c>
      <c r="D30" s="23">
        <v>120000</v>
      </c>
      <c r="E30" s="23">
        <v>53196</v>
      </c>
      <c r="F30" s="24">
        <f t="shared" si="0"/>
        <v>44.330000000000005</v>
      </c>
      <c r="G30" s="24">
        <f t="shared" si="1"/>
        <v>100</v>
      </c>
    </row>
    <row r="31" spans="1:7" ht="15" hidden="1">
      <c r="A31" s="4"/>
      <c r="B31" s="9" t="s">
        <v>40</v>
      </c>
      <c r="C31" s="23">
        <v>12320480</v>
      </c>
      <c r="D31" s="23">
        <v>25480000</v>
      </c>
      <c r="E31" s="23">
        <v>12320480</v>
      </c>
      <c r="F31" s="24">
        <f t="shared" si="0"/>
        <v>48.353532182103606</v>
      </c>
      <c r="G31" s="24">
        <f t="shared" si="1"/>
        <v>100</v>
      </c>
    </row>
    <row r="32" spans="1:7" ht="30" hidden="1">
      <c r="A32" s="4"/>
      <c r="B32" s="9" t="s">
        <v>55</v>
      </c>
      <c r="C32" s="23">
        <v>6374819</v>
      </c>
      <c r="D32" s="23">
        <v>12500000</v>
      </c>
      <c r="E32" s="23">
        <v>6374819</v>
      </c>
      <c r="F32" s="24">
        <f t="shared" si="0"/>
        <v>50.998552</v>
      </c>
      <c r="G32" s="24">
        <f t="shared" si="1"/>
        <v>100</v>
      </c>
    </row>
    <row r="33" spans="1:7" ht="30" hidden="1">
      <c r="A33" s="4"/>
      <c r="B33" s="9" t="s">
        <v>41</v>
      </c>
      <c r="C33" s="23">
        <v>39083</v>
      </c>
      <c r="D33" s="23">
        <v>100000</v>
      </c>
      <c r="E33" s="23">
        <v>39083</v>
      </c>
      <c r="F33" s="24">
        <f t="shared" si="0"/>
        <v>39.083</v>
      </c>
      <c r="G33" s="24">
        <f t="shared" si="1"/>
        <v>100</v>
      </c>
    </row>
    <row r="34" spans="1:7" ht="15">
      <c r="A34" s="4">
        <v>3</v>
      </c>
      <c r="B34" s="9" t="s">
        <v>36</v>
      </c>
      <c r="C34" s="23">
        <v>516453</v>
      </c>
      <c r="D34" s="23"/>
      <c r="E34" s="23">
        <v>532287</v>
      </c>
      <c r="F34" s="24" t="str">
        <f t="shared" si="0"/>
        <v> </v>
      </c>
      <c r="G34" s="24">
        <f t="shared" si="1"/>
        <v>103.06591306469322</v>
      </c>
    </row>
    <row r="35" spans="1:7" ht="15">
      <c r="A35" s="3" t="s">
        <v>37</v>
      </c>
      <c r="B35" s="6" t="s">
        <v>38</v>
      </c>
      <c r="C35" s="21"/>
      <c r="D35" s="21"/>
      <c r="E35" s="21"/>
      <c r="F35" s="24" t="str">
        <f t="shared" si="0"/>
        <v> </v>
      </c>
      <c r="G35" s="24" t="str">
        <f t="shared" si="1"/>
        <v> </v>
      </c>
    </row>
    <row r="36" spans="1:7" ht="15">
      <c r="A36" s="3" t="s">
        <v>42</v>
      </c>
      <c r="B36" s="6" t="s">
        <v>43</v>
      </c>
      <c r="C36" s="21">
        <v>43783</v>
      </c>
      <c r="D36" s="21"/>
      <c r="E36" s="21">
        <v>20161</v>
      </c>
      <c r="F36" s="24" t="str">
        <f t="shared" si="0"/>
        <v> </v>
      </c>
      <c r="G36" s="24">
        <f t="shared" si="1"/>
        <v>46.047552703103946</v>
      </c>
    </row>
    <row r="37" spans="1:7" ht="42.75">
      <c r="A37" s="3" t="s">
        <v>11</v>
      </c>
      <c r="B37" s="6" t="s">
        <v>49</v>
      </c>
      <c r="C37" s="21">
        <v>52491116</v>
      </c>
      <c r="D37" s="21">
        <v>82129064</v>
      </c>
      <c r="E37" s="21">
        <v>62277937</v>
      </c>
      <c r="F37" s="22">
        <f t="shared" si="0"/>
        <v>75.82935195754818</v>
      </c>
      <c r="G37" s="22">
        <f t="shared" si="1"/>
        <v>118.64471885109091</v>
      </c>
    </row>
    <row r="38" spans="1:7" ht="15">
      <c r="A38" s="4">
        <v>1</v>
      </c>
      <c r="B38" s="9" t="s">
        <v>56</v>
      </c>
      <c r="C38" s="23">
        <v>45170612</v>
      </c>
      <c r="D38" s="23">
        <v>69092340</v>
      </c>
      <c r="E38" s="23">
        <v>43352813</v>
      </c>
      <c r="F38" s="24">
        <f t="shared" si="0"/>
        <v>62.74619299331879</v>
      </c>
      <c r="G38" s="24">
        <f t="shared" si="1"/>
        <v>95.97570429198524</v>
      </c>
    </row>
    <row r="39" spans="1:7" ht="15">
      <c r="A39" s="10"/>
      <c r="B39" s="12" t="s">
        <v>44</v>
      </c>
      <c r="C39" s="25">
        <v>24227815</v>
      </c>
      <c r="D39" s="25">
        <v>35570340</v>
      </c>
      <c r="E39" s="25">
        <v>25438991</v>
      </c>
      <c r="F39" s="26">
        <v>71.52</v>
      </c>
      <c r="G39" s="26">
        <f t="shared" si="1"/>
        <v>104.99911362209097</v>
      </c>
    </row>
    <row r="40" spans="1:7" ht="30">
      <c r="A40" s="10"/>
      <c r="B40" s="12" t="s">
        <v>45</v>
      </c>
      <c r="C40" s="25">
        <v>20942797</v>
      </c>
      <c r="D40" s="25">
        <v>33522000</v>
      </c>
      <c r="E40" s="28">
        <v>17913822</v>
      </c>
      <c r="F40" s="26">
        <f t="shared" si="0"/>
        <v>53.43900125290853</v>
      </c>
      <c r="G40" s="26">
        <f t="shared" si="1"/>
        <v>85.53691276289409</v>
      </c>
    </row>
    <row r="41" spans="1:7" ht="15.75">
      <c r="A41" s="13">
        <v>2</v>
      </c>
      <c r="B41" s="14" t="s">
        <v>46</v>
      </c>
      <c r="C41" s="15">
        <v>3509995</v>
      </c>
      <c r="D41" s="15"/>
      <c r="E41" s="16">
        <v>18043526</v>
      </c>
      <c r="F41" s="17" t="str">
        <f t="shared" si="0"/>
        <v> </v>
      </c>
      <c r="G41" s="17">
        <f t="shared" si="1"/>
        <v>514.0613020816269</v>
      </c>
    </row>
    <row r="42" spans="1:7" ht="15">
      <c r="A42" s="18">
        <v>3</v>
      </c>
      <c r="B42" s="14" t="s">
        <v>38</v>
      </c>
      <c r="C42" s="15">
        <v>4500</v>
      </c>
      <c r="D42" s="15"/>
      <c r="E42" s="15"/>
      <c r="F42" s="17" t="str">
        <f t="shared" si="0"/>
        <v> </v>
      </c>
      <c r="G42" s="17">
        <f t="shared" si="1"/>
        <v>0</v>
      </c>
    </row>
    <row r="43" spans="1:7" ht="15">
      <c r="A43" s="18">
        <v>4</v>
      </c>
      <c r="B43" s="14" t="s">
        <v>47</v>
      </c>
      <c r="C43" s="15">
        <v>3750219</v>
      </c>
      <c r="D43" s="15">
        <v>4281675</v>
      </c>
      <c r="E43" s="15">
        <v>749190</v>
      </c>
      <c r="F43" s="17">
        <f t="shared" si="0"/>
        <v>17.49759147996987</v>
      </c>
      <c r="G43" s="17">
        <f t="shared" si="1"/>
        <v>19.97723332957355</v>
      </c>
    </row>
    <row r="44" spans="1:7" ht="45">
      <c r="A44" s="18">
        <v>5</v>
      </c>
      <c r="B44" s="8" t="s">
        <v>48</v>
      </c>
      <c r="C44" s="19"/>
      <c r="D44" s="15">
        <v>8755049</v>
      </c>
      <c r="E44" s="19"/>
      <c r="F44" s="17"/>
      <c r="G44" s="17" t="str">
        <f t="shared" si="1"/>
        <v> </v>
      </c>
    </row>
    <row r="45" spans="1:7" ht="15">
      <c r="A45" s="18">
        <v>6</v>
      </c>
      <c r="B45" s="19" t="s">
        <v>43</v>
      </c>
      <c r="C45" s="20">
        <v>43783</v>
      </c>
      <c r="D45" s="20"/>
      <c r="E45" s="20">
        <v>20161</v>
      </c>
      <c r="F45" s="17" t="str">
        <f t="shared" si="0"/>
        <v> </v>
      </c>
      <c r="G45" s="17">
        <f t="shared" si="1"/>
        <v>46.047552703103946</v>
      </c>
    </row>
    <row r="46" spans="1:7" ht="15">
      <c r="A46" s="18">
        <v>7</v>
      </c>
      <c r="B46" s="19" t="s">
        <v>57</v>
      </c>
      <c r="C46" s="20">
        <v>12007</v>
      </c>
      <c r="D46" s="19"/>
      <c r="E46" s="20">
        <v>112247</v>
      </c>
      <c r="F46" s="14"/>
      <c r="G46" s="14"/>
    </row>
  </sheetData>
  <sheetProtection/>
  <mergeCells count="10">
    <mergeCell ref="A1:D1"/>
    <mergeCell ref="E1:G1"/>
    <mergeCell ref="A2:G2"/>
    <mergeCell ref="F3:G3"/>
    <mergeCell ref="A4:A5"/>
    <mergeCell ref="B4:B5"/>
    <mergeCell ref="C4:C5"/>
    <mergeCell ref="D4:D5"/>
    <mergeCell ref="E4:E5"/>
    <mergeCell ref="F4: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2021-10-13T08:20:09Z</cp:lastPrinted>
  <dcterms:created xsi:type="dcterms:W3CDTF">2019-10-15T07:10:35Z</dcterms:created>
  <dcterms:modified xsi:type="dcterms:W3CDTF">2022-01-07T02:25:40Z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