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1" sheetId="2" r:id="rId2"/>
  </sheets>
  <definedNames>
    <definedName name="_xlfn.IFERROR" hidden="1">#NAME?</definedName>
    <definedName name="_xlnm.Print_Titles" localSheetId="1">'61'!$5:$7</definedName>
  </definedNames>
  <calcPr fullCalcOnLoad="1"/>
</workbook>
</file>

<file path=xl/comments2.xml><?xml version="1.0" encoding="utf-8"?>
<comments xmlns="http://schemas.openxmlformats.org/spreadsheetml/2006/main">
  <authors>
    <author>user</author>
  </authors>
  <commentList>
    <comment ref="C14" authorId="0">
      <text>
        <r>
          <rPr>
            <b/>
            <sz val="9"/>
            <rFont val="Tahoma"/>
            <family val="2"/>
          </rPr>
          <t>htro lai suat</t>
        </r>
      </text>
    </comment>
    <comment ref="C13" authorId="0">
      <text>
        <r>
          <rPr>
            <b/>
            <sz val="9"/>
            <rFont val="Tahoma"/>
            <family val="2"/>
          </rPr>
          <t>user:</t>
        </r>
        <r>
          <rPr>
            <sz val="9"/>
            <rFont val="Tahoma"/>
            <family val="2"/>
          </rPr>
          <t xml:space="preserve">
htro von cac quy nn</t>
        </r>
      </text>
    </comment>
    <comment ref="E14" authorId="0">
      <text>
        <r>
          <rPr>
            <b/>
            <sz val="9"/>
            <rFont val="Tahoma"/>
            <family val="2"/>
          </rPr>
          <t>user:</t>
        </r>
        <r>
          <rPr>
            <sz val="9"/>
            <rFont val="Tahoma"/>
            <family val="2"/>
          </rPr>
          <t xml:space="preserve">
htro ls kc</t>
        </r>
      </text>
    </comment>
    <comment ref="D10" authorId="0">
      <text>
        <r>
          <rPr>
            <b/>
            <sz val="9"/>
            <rFont val="Tahoma"/>
            <family val="2"/>
          </rPr>
          <t>user:</t>
        </r>
        <r>
          <rPr>
            <sz val="9"/>
            <rFont val="Tahoma"/>
            <family val="2"/>
          </rPr>
          <t xml:space="preserve">
Bieu DT ko tinh chi tao nguon CCTL cua khoi QH trich theo quy dinh la 786.998 trieu dong</t>
        </r>
      </text>
    </comment>
  </commentList>
</comments>
</file>

<file path=xl/sharedStrings.xml><?xml version="1.0" encoding="utf-8"?>
<sst xmlns="http://schemas.openxmlformats.org/spreadsheetml/2006/main" count="51" uniqueCount="46">
  <si>
    <t>Đơn vị: Triệu đồng</t>
  </si>
  <si>
    <t>STT</t>
  </si>
  <si>
    <t>NỘI DUNG</t>
  </si>
  <si>
    <t>DỰ TOÁN NĂM</t>
  </si>
  <si>
    <t>A</t>
  </si>
  <si>
    <t>B</t>
  </si>
  <si>
    <t>3=2/1</t>
  </si>
  <si>
    <t>I</t>
  </si>
  <si>
    <t>Chi đầu tư phát triển</t>
  </si>
  <si>
    <t>Chi thường xuyên</t>
  </si>
  <si>
    <t>Chi trả nợ lãi các khoản do chính quyền địa phương vay</t>
  </si>
  <si>
    <t>Chi bổ sung quỹ dự trữ tài chính</t>
  </si>
  <si>
    <t>Dự phòng ngân sách</t>
  </si>
  <si>
    <t>III</t>
  </si>
  <si>
    <t>IV</t>
  </si>
  <si>
    <t>UBND THÀNH PHỐ HỒ CHÍ MINH</t>
  </si>
  <si>
    <t>CÙNG KỲ</t>
  </si>
  <si>
    <t>Biểu số 61/CK-NSNN</t>
  </si>
  <si>
    <t>NĂM TRƯỚC</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</si>
  <si>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</si>
  <si>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</si>
  <si>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</si>
  <si>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</si>
  <si>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</si>
  <si>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</si>
  <si>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</si>
  <si>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</si>
  <si>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</si>
  <si>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</si>
  <si>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</si>
  <si>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</si>
  <si>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</si>
  <si>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</si>
  <si>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</si>
  <si>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</si>
  <si>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</si>
  <si>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</si>
  <si>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</si>
  <si>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</si>
  <si>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SO SÁNH THỰC HIỆN VỚI (%)</t>
  </si>
  <si>
    <t>TỔNG CHI NSĐP (không kể GTGC, các khoản chuyển giao giữa các cấp NS)</t>
  </si>
  <si>
    <t>VI</t>
  </si>
  <si>
    <t>Chi tạo nguồn thực hiện cải cách tiền lương</t>
  </si>
  <si>
    <t>THỰC HIỆN CHI NGÂN SÁCH ĐỊA PHƯƠNG 12 THÁNG ĐẦU NĂM 2021</t>
  </si>
  <si>
    <t>Chi chuyển nguồn tạm ứng vốn đầu tư từ năm trước sang</t>
  </si>
  <si>
    <t xml:space="preserve">THỰC HIỆN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</si>
</sst>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48">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9"/>
      <name val="Tahoma"/>
      <family val="2"/>
    </font>
    <font>
      <b/>
      <sz val="9"/>
      <name val="Tahoma"/>
      <family val="2"/>
    </font>
    <font>
      <b/>
      <sz val="12"/>
      <name val="Times New Roman"/>
      <family val="1"/>
    </font>
    <font>
      <sz val="12"/>
      <name val="Times New Roman"/>
      <family val="1"/>
    </font>
    <font>
      <b/>
      <sz val="14"/>
      <name val="Times New Roman"/>
      <family val="1"/>
    </font>
    <font>
      <sz val="14"/>
      <name val="Times New Roman"/>
      <family val="1"/>
    </font>
    <font>
      <sz val="11"/>
      <color indexed="8"/>
      <name val="Times New Roman"/>
      <family val="1"/>
    </font>
    <font>
      <b/>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Font="1" applyAlignment="1">
      <alignment/>
    </xf>
    <xf numFmtId="0" fontId="3" fillId="0" borderId="0" xfId="0" applyFont="1" applyFill="1" applyAlignment="1">
      <alignment vertical="center"/>
    </xf>
    <xf numFmtId="0" fontId="8" fillId="0" borderId="0" xfId="0" applyFont="1" applyAlignment="1">
      <alignment vertical="center"/>
    </xf>
    <xf numFmtId="0" fontId="10"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3" fontId="3" fillId="0" borderId="0" xfId="0" applyNumberFormat="1" applyFont="1" applyFill="1" applyAlignment="1">
      <alignment vertical="center"/>
    </xf>
    <xf numFmtId="165" fontId="3" fillId="0" borderId="0" xfId="0" applyNumberFormat="1"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3" fontId="2" fillId="0" borderId="0" xfId="0" applyNumberFormat="1" applyFont="1" applyAlignment="1">
      <alignment vertical="center"/>
    </xf>
    <xf numFmtId="0" fontId="45" fillId="0" borderId="10" xfId="0" applyFont="1" applyBorder="1" applyAlignment="1">
      <alignment vertical="center" wrapText="1"/>
    </xf>
    <xf numFmtId="3" fontId="45" fillId="0" borderId="10" xfId="0" applyNumberFormat="1" applyFont="1" applyFill="1" applyBorder="1" applyAlignment="1">
      <alignment horizontal="right" vertical="center" wrapText="1"/>
    </xf>
    <xf numFmtId="3" fontId="45" fillId="0" borderId="10" xfId="0" applyNumberFormat="1" applyFont="1" applyBorder="1" applyAlignment="1">
      <alignment horizontal="right" vertical="center" wrapText="1"/>
    </xf>
    <xf numFmtId="4" fontId="45" fillId="0" borderId="10" xfId="0" applyNumberFormat="1" applyFont="1" applyBorder="1" applyAlignment="1">
      <alignment horizontal="right" vertical="center" wrapText="1"/>
    </xf>
    <xf numFmtId="0" fontId="46" fillId="0" borderId="10" xfId="0" applyFont="1" applyBorder="1" applyAlignment="1">
      <alignment vertical="center" wrapText="1"/>
    </xf>
    <xf numFmtId="3" fontId="46" fillId="0" borderId="10" xfId="0" applyNumberFormat="1" applyFont="1" applyFill="1" applyBorder="1" applyAlignment="1">
      <alignment horizontal="right" vertical="center" wrapText="1"/>
    </xf>
    <xf numFmtId="4" fontId="46" fillId="0" borderId="10" xfId="0" applyNumberFormat="1" applyFont="1" applyBorder="1" applyAlignment="1">
      <alignment horizontal="right" vertical="center" wrapText="1"/>
    </xf>
    <xf numFmtId="3" fontId="46" fillId="0" borderId="10" xfId="0" applyNumberFormat="1" applyFont="1" applyBorder="1" applyAlignment="1">
      <alignment horizontal="right" vertical="center" wrapText="1"/>
    </xf>
    <xf numFmtId="43" fontId="45" fillId="0" borderId="10" xfId="42" applyFont="1" applyBorder="1" applyAlignment="1">
      <alignment horizontal="right" vertical="center" wrapText="1"/>
    </xf>
    <xf numFmtId="43" fontId="45" fillId="0" borderId="10" xfId="42" applyFont="1" applyFill="1" applyBorder="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left"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Border="1" applyAlignment="1">
      <alignment horizontal="right" vertical="center"/>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39"/>
  <sheetViews>
    <sheetView tabSelected="1" zoomScalePageLayoutView="0" workbookViewId="0" topLeftCell="A10">
      <selection activeCell="C34" sqref="C34"/>
    </sheetView>
  </sheetViews>
  <sheetFormatPr defaultColWidth="9.140625" defaultRowHeight="15"/>
  <cols>
    <col min="1" max="1" width="5.8515625" style="5" customWidth="1"/>
    <col min="2" max="2" width="38.00390625" style="5" customWidth="1"/>
    <col min="3" max="3" width="17.00390625" style="1" customWidth="1"/>
    <col min="4" max="4" width="17.00390625" style="5" customWidth="1"/>
    <col min="5" max="5" width="17.00390625" style="1" customWidth="1"/>
    <col min="6" max="7" width="15.421875" style="5" customWidth="1"/>
    <col min="8" max="10" width="9.140625" style="5" customWidth="1"/>
    <col min="11" max="11" width="11.28125" style="5" bestFit="1" customWidth="1"/>
    <col min="12" max="16384" width="9.140625" style="5" customWidth="1"/>
  </cols>
  <sheetData>
    <row r="1" spans="1:7" s="2" customFormat="1" ht="15.75">
      <c r="A1" s="24" t="s">
        <v>15</v>
      </c>
      <c r="B1" s="24"/>
      <c r="C1" s="24"/>
      <c r="D1" s="24"/>
      <c r="E1" s="23" t="s">
        <v>17</v>
      </c>
      <c r="F1" s="23"/>
      <c r="G1" s="23"/>
    </row>
    <row r="2" ht="15"/>
    <row r="3" spans="1:7" s="3" customFormat="1" ht="36.75" customHeight="1">
      <c r="A3" s="26" t="s">
        <v>43</v>
      </c>
      <c r="B3" s="26"/>
      <c r="C3" s="26"/>
      <c r="D3" s="26"/>
      <c r="E3" s="26"/>
      <c r="F3" s="26"/>
      <c r="G3" s="26"/>
    </row>
    <row r="4" spans="1:7" ht="15">
      <c r="A4" s="4"/>
      <c r="E4" s="27" t="s">
        <v>0</v>
      </c>
      <c r="F4" s="27"/>
      <c r="G4" s="27"/>
    </row>
    <row r="5" spans="1:7" ht="31.5" customHeight="1">
      <c r="A5" s="25" t="s">
        <v>1</v>
      </c>
      <c r="B5" s="25" t="s">
        <v>2</v>
      </c>
      <c r="C5" s="28" t="s">
        <v>16</v>
      </c>
      <c r="D5" s="25" t="s">
        <v>3</v>
      </c>
      <c r="E5" s="28" t="s">
        <v>45</v>
      </c>
      <c r="F5" s="25" t="s">
        <v>39</v>
      </c>
      <c r="G5" s="25"/>
    </row>
    <row r="6" spans="1:7" ht="15">
      <c r="A6" s="25"/>
      <c r="B6" s="25"/>
      <c r="C6" s="28"/>
      <c r="D6" s="25"/>
      <c r="E6" s="28"/>
      <c r="F6" s="25" t="s">
        <v>3</v>
      </c>
      <c r="G6" s="9" t="s">
        <v>16</v>
      </c>
    </row>
    <row r="7" spans="1:7" ht="19.5" customHeight="1">
      <c r="A7" s="25"/>
      <c r="B7" s="25"/>
      <c r="C7" s="28"/>
      <c r="D7" s="25"/>
      <c r="E7" s="28"/>
      <c r="F7" s="25"/>
      <c r="G7" s="9" t="s">
        <v>18</v>
      </c>
    </row>
    <row r="8" spans="1:10" ht="15">
      <c r="A8" s="10" t="s">
        <v>4</v>
      </c>
      <c r="B8" s="10" t="s">
        <v>5</v>
      </c>
      <c r="C8" s="11"/>
      <c r="D8" s="10">
        <v>1</v>
      </c>
      <c r="E8" s="11">
        <v>2</v>
      </c>
      <c r="F8" s="10" t="s">
        <v>6</v>
      </c>
      <c r="G8" s="10">
        <v>4</v>
      </c>
      <c r="J8" s="8"/>
    </row>
    <row r="9" spans="1:11" s="6" customFormat="1" ht="42.75">
      <c r="A9" s="9"/>
      <c r="B9" s="13" t="s">
        <v>40</v>
      </c>
      <c r="C9" s="14">
        <f>C10+C32</f>
        <v>84290059</v>
      </c>
      <c r="D9" s="15">
        <f>D10+D32</f>
        <v>97002164</v>
      </c>
      <c r="E9" s="14">
        <f>E10+E32</f>
        <v>80023584</v>
      </c>
      <c r="F9" s="16">
        <f aca="true" t="shared" si="0" ref="F9:F17">_xlfn.IFERROR(E9/D9*100," ")</f>
        <v>82.49669976434753</v>
      </c>
      <c r="G9" s="16">
        <f aca="true" t="shared" si="1" ref="G9:G18">_xlfn.IFERROR(E9/C9*100," ")</f>
        <v>94.93834142410554</v>
      </c>
      <c r="J9" s="12"/>
      <c r="K9" s="12"/>
    </row>
    <row r="10" spans="1:7" s="6" customFormat="1" ht="14.25">
      <c r="A10" s="9" t="s">
        <v>4</v>
      </c>
      <c r="B10" s="13" t="s">
        <v>19</v>
      </c>
      <c r="C10" s="14">
        <f>C11+C16+C28+C29+C30</f>
        <v>78415301</v>
      </c>
      <c r="D10" s="14">
        <f>D11+D16+D28+D29+D30+D31-502997</f>
        <v>92720489</v>
      </c>
      <c r="E10" s="14">
        <f>E11+E16+E28+E29+E30</f>
        <v>77911833</v>
      </c>
      <c r="F10" s="16">
        <f t="shared" si="0"/>
        <v>84.02871235935781</v>
      </c>
      <c r="G10" s="16">
        <f t="shared" si="1"/>
        <v>99.35794673542094</v>
      </c>
    </row>
    <row r="11" spans="1:7" s="6" customFormat="1" ht="14.25">
      <c r="A11" s="9" t="s">
        <v>7</v>
      </c>
      <c r="B11" s="13" t="s">
        <v>8</v>
      </c>
      <c r="C11" s="14">
        <f>C12+C13+C14+C15</f>
        <v>40862899</v>
      </c>
      <c r="D11" s="15">
        <v>38289156</v>
      </c>
      <c r="E11" s="14">
        <v>25325301</v>
      </c>
      <c r="F11" s="16">
        <f t="shared" si="0"/>
        <v>66.14222836356069</v>
      </c>
      <c r="G11" s="16">
        <f t="shared" si="1"/>
        <v>61.97627094445747</v>
      </c>
    </row>
    <row r="12" spans="1:7" ht="15">
      <c r="A12" s="10">
        <v>1</v>
      </c>
      <c r="B12" s="17" t="s">
        <v>20</v>
      </c>
      <c r="C12" s="18">
        <v>27173466</v>
      </c>
      <c r="D12" s="18"/>
      <c r="E12" s="18">
        <f>E11-E13-E14-E15</f>
        <v>15399934</v>
      </c>
      <c r="F12" s="19" t="str">
        <f t="shared" si="0"/>
        <v> </v>
      </c>
      <c r="G12" s="19">
        <f t="shared" si="1"/>
        <v>56.67268945374874</v>
      </c>
    </row>
    <row r="13" spans="1:7" ht="90">
      <c r="A13" s="10">
        <v>2</v>
      </c>
      <c r="B13" s="17" t="s">
        <v>21</v>
      </c>
      <c r="C13" s="18">
        <v>1566124</v>
      </c>
      <c r="D13" s="18"/>
      <c r="E13" s="18">
        <v>54750</v>
      </c>
      <c r="F13" s="19" t="str">
        <f t="shared" si="0"/>
        <v> </v>
      </c>
      <c r="G13" s="19">
        <f t="shared" si="1"/>
        <v>3.495891768467886</v>
      </c>
    </row>
    <row r="14" spans="1:7" ht="15">
      <c r="A14" s="10">
        <v>3</v>
      </c>
      <c r="B14" s="17" t="s">
        <v>22</v>
      </c>
      <c r="C14" s="18">
        <v>413042</v>
      </c>
      <c r="D14" s="18"/>
      <c r="E14" s="18">
        <v>337573</v>
      </c>
      <c r="F14" s="16" t="str">
        <f t="shared" si="0"/>
        <v> </v>
      </c>
      <c r="G14" s="19">
        <f t="shared" si="1"/>
        <v>81.72849250197316</v>
      </c>
    </row>
    <row r="15" spans="1:7" ht="30">
      <c r="A15" s="10">
        <v>4</v>
      </c>
      <c r="B15" s="17" t="s">
        <v>44</v>
      </c>
      <c r="C15" s="18">
        <v>11710267</v>
      </c>
      <c r="D15" s="18"/>
      <c r="E15" s="18">
        <v>9533044</v>
      </c>
      <c r="F15" s="16" t="str">
        <f t="shared" si="0"/>
        <v> </v>
      </c>
      <c r="G15" s="19">
        <f t="shared" si="1"/>
        <v>81.4075716633959</v>
      </c>
    </row>
    <row r="16" spans="1:7" s="6" customFormat="1" ht="14.25">
      <c r="A16" s="9" t="s">
        <v>13</v>
      </c>
      <c r="B16" s="13" t="s">
        <v>9</v>
      </c>
      <c r="C16" s="14">
        <v>36352797</v>
      </c>
      <c r="D16" s="15">
        <v>47925000</v>
      </c>
      <c r="E16" s="14">
        <v>51569189</v>
      </c>
      <c r="F16" s="16">
        <f t="shared" si="0"/>
        <v>107.6039415753782</v>
      </c>
      <c r="G16" s="16">
        <f t="shared" si="1"/>
        <v>141.8575550046397</v>
      </c>
    </row>
    <row r="17" spans="1:7" ht="15">
      <c r="A17" s="10"/>
      <c r="B17" s="17" t="s">
        <v>23</v>
      </c>
      <c r="C17" s="18"/>
      <c r="D17" s="20"/>
      <c r="E17" s="18"/>
      <c r="F17" s="19" t="str">
        <f t="shared" si="0"/>
        <v> </v>
      </c>
      <c r="G17" s="19" t="str">
        <f t="shared" si="1"/>
        <v> </v>
      </c>
    </row>
    <row r="18" spans="1:7" ht="15">
      <c r="A18" s="10">
        <v>1</v>
      </c>
      <c r="B18" s="17" t="s">
        <v>24</v>
      </c>
      <c r="C18" s="18">
        <v>11707505</v>
      </c>
      <c r="D18" s="20">
        <v>17171547</v>
      </c>
      <c r="E18" s="18">
        <v>12579149</v>
      </c>
      <c r="F18" s="19">
        <f aca="true" t="shared" si="2" ref="F18:F32">_xlfn.IFERROR(E18/D18*100," ")</f>
        <v>73.25577014115268</v>
      </c>
      <c r="G18" s="19">
        <f t="shared" si="1"/>
        <v>107.44517298946275</v>
      </c>
    </row>
    <row r="19" spans="1:7" ht="15">
      <c r="A19" s="10">
        <v>2</v>
      </c>
      <c r="B19" s="17" t="s">
        <v>25</v>
      </c>
      <c r="C19" s="18">
        <v>1052135</v>
      </c>
      <c r="D19" s="20">
        <v>1026679</v>
      </c>
      <c r="E19" s="18">
        <v>874542</v>
      </c>
      <c r="F19" s="19">
        <f t="shared" si="2"/>
        <v>85.18163905173867</v>
      </c>
      <c r="G19" s="19">
        <f aca="true" t="shared" si="3" ref="G19:G28">_xlfn.IFERROR(E19/C19*100," ")</f>
        <v>83.12070219125872</v>
      </c>
    </row>
    <row r="20" spans="1:7" ht="15">
      <c r="A20" s="10">
        <v>3</v>
      </c>
      <c r="B20" s="17" t="s">
        <v>26</v>
      </c>
      <c r="C20" s="18">
        <v>2377898</v>
      </c>
      <c r="D20" s="20">
        <v>3094210</v>
      </c>
      <c r="E20" s="18">
        <v>6607055</v>
      </c>
      <c r="F20" s="19">
        <f t="shared" si="2"/>
        <v>213.52962468610727</v>
      </c>
      <c r="G20" s="19">
        <f t="shared" si="3"/>
        <v>277.8527506226087</v>
      </c>
    </row>
    <row r="21" spans="1:7" ht="15">
      <c r="A21" s="10">
        <v>4</v>
      </c>
      <c r="B21" s="17" t="s">
        <v>27</v>
      </c>
      <c r="C21" s="18">
        <v>438091</v>
      </c>
      <c r="D21" s="20">
        <v>589344</v>
      </c>
      <c r="E21" s="18">
        <v>372032</v>
      </c>
      <c r="F21" s="19">
        <f t="shared" si="2"/>
        <v>63.126459249606334</v>
      </c>
      <c r="G21" s="19">
        <f t="shared" si="3"/>
        <v>84.92116934609476</v>
      </c>
    </row>
    <row r="22" spans="1:7" ht="15">
      <c r="A22" s="10">
        <v>5</v>
      </c>
      <c r="B22" s="17" t="s">
        <v>28</v>
      </c>
      <c r="C22" s="18">
        <v>57107</v>
      </c>
      <c r="D22" s="20">
        <v>76155</v>
      </c>
      <c r="E22" s="18">
        <v>59083</v>
      </c>
      <c r="F22" s="19">
        <f t="shared" si="2"/>
        <v>77.58256188037555</v>
      </c>
      <c r="G22" s="19">
        <f t="shared" si="3"/>
        <v>103.46017125746405</v>
      </c>
    </row>
    <row r="23" spans="1:7" ht="15">
      <c r="A23" s="10">
        <v>6</v>
      </c>
      <c r="B23" s="17" t="s">
        <v>29</v>
      </c>
      <c r="C23" s="18">
        <v>401960</v>
      </c>
      <c r="D23" s="20">
        <v>639671</v>
      </c>
      <c r="E23" s="18">
        <v>420662</v>
      </c>
      <c r="F23" s="19">
        <f t="shared" si="2"/>
        <v>65.76224340324949</v>
      </c>
      <c r="G23" s="19">
        <f t="shared" si="3"/>
        <v>104.65270176136929</v>
      </c>
    </row>
    <row r="24" spans="1:7" ht="15">
      <c r="A24" s="10">
        <v>7</v>
      </c>
      <c r="B24" s="17" t="s">
        <v>30</v>
      </c>
      <c r="C24" s="18">
        <v>3140318</v>
      </c>
      <c r="D24" s="20">
        <v>4091372</v>
      </c>
      <c r="E24" s="18">
        <v>3305269</v>
      </c>
      <c r="F24" s="19">
        <f t="shared" si="2"/>
        <v>80.78632302318147</v>
      </c>
      <c r="G24" s="19">
        <f t="shared" si="3"/>
        <v>105.25268460073151</v>
      </c>
    </row>
    <row r="25" spans="1:7" ht="15">
      <c r="A25" s="10">
        <v>8</v>
      </c>
      <c r="B25" s="17" t="s">
        <v>31</v>
      </c>
      <c r="C25" s="18">
        <v>5681120</v>
      </c>
      <c r="D25" s="20">
        <v>7943265</v>
      </c>
      <c r="E25" s="18">
        <v>5292473</v>
      </c>
      <c r="F25" s="19">
        <f t="shared" si="2"/>
        <v>66.62843301841247</v>
      </c>
      <c r="G25" s="19">
        <f t="shared" si="3"/>
        <v>93.1589721745008</v>
      </c>
    </row>
    <row r="26" spans="1:7" ht="30">
      <c r="A26" s="10">
        <v>9</v>
      </c>
      <c r="B26" s="17" t="s">
        <v>32</v>
      </c>
      <c r="C26" s="18">
        <v>6602389</v>
      </c>
      <c r="D26" s="20">
        <v>8018969</v>
      </c>
      <c r="E26" s="18">
        <v>8107542</v>
      </c>
      <c r="F26" s="19">
        <f t="shared" si="2"/>
        <v>101.1045434893189</v>
      </c>
      <c r="G26" s="19">
        <f t="shared" si="3"/>
        <v>122.79709662669075</v>
      </c>
    </row>
    <row r="27" spans="1:7" ht="15">
      <c r="A27" s="10">
        <v>10</v>
      </c>
      <c r="B27" s="17" t="s">
        <v>33</v>
      </c>
      <c r="C27" s="18">
        <v>3285736</v>
      </c>
      <c r="D27" s="20">
        <v>2984728</v>
      </c>
      <c r="E27" s="18">
        <v>12365982</v>
      </c>
      <c r="F27" s="19">
        <f t="shared" si="2"/>
        <v>414.3085065037752</v>
      </c>
      <c r="G27" s="19">
        <f t="shared" si="3"/>
        <v>376.3534867073922</v>
      </c>
    </row>
    <row r="28" spans="1:7" s="6" customFormat="1" ht="28.5">
      <c r="A28" s="9" t="s">
        <v>13</v>
      </c>
      <c r="B28" s="13" t="s">
        <v>10</v>
      </c>
      <c r="C28" s="14">
        <v>1188205</v>
      </c>
      <c r="D28" s="15">
        <v>1424200</v>
      </c>
      <c r="E28" s="14">
        <v>1017343</v>
      </c>
      <c r="F28" s="16">
        <f t="shared" si="2"/>
        <v>71.43259373683472</v>
      </c>
      <c r="G28" s="16">
        <f t="shared" si="3"/>
        <v>85.62015813769509</v>
      </c>
    </row>
    <row r="29" spans="1:7" s="6" customFormat="1" ht="14.25">
      <c r="A29" s="9" t="s">
        <v>14</v>
      </c>
      <c r="B29" s="13" t="s">
        <v>11</v>
      </c>
      <c r="C29" s="14">
        <v>11400</v>
      </c>
      <c r="D29" s="15">
        <v>11400</v>
      </c>
      <c r="E29" s="14"/>
      <c r="F29" s="21">
        <f t="shared" si="2"/>
        <v>0</v>
      </c>
      <c r="G29" s="16">
        <f>_xlfn.IFERROR(E29/C29*100," ")</f>
        <v>0</v>
      </c>
    </row>
    <row r="30" spans="1:7" s="6" customFormat="1" ht="14.25">
      <c r="A30" s="9" t="s">
        <v>34</v>
      </c>
      <c r="B30" s="13" t="s">
        <v>12</v>
      </c>
      <c r="C30" s="14"/>
      <c r="D30" s="15">
        <v>3300000</v>
      </c>
      <c r="E30" s="14"/>
      <c r="F30" s="21">
        <f t="shared" si="2"/>
        <v>0</v>
      </c>
      <c r="G30" s="16" t="str">
        <f>_xlfn.IFERROR(E30/C30*100," ")</f>
        <v> </v>
      </c>
    </row>
    <row r="31" spans="1:7" s="6" customFormat="1" ht="28.5">
      <c r="A31" s="9" t="s">
        <v>41</v>
      </c>
      <c r="B31" s="13" t="s">
        <v>42</v>
      </c>
      <c r="C31" s="14"/>
      <c r="D31" s="15">
        <v>2273730</v>
      </c>
      <c r="E31" s="14"/>
      <c r="F31" s="21">
        <f t="shared" si="2"/>
        <v>0</v>
      </c>
      <c r="G31" s="16"/>
    </row>
    <row r="32" spans="1:7" s="6" customFormat="1" ht="28.5">
      <c r="A32" s="9" t="s">
        <v>5</v>
      </c>
      <c r="B32" s="13" t="s">
        <v>35</v>
      </c>
      <c r="C32" s="14">
        <v>5874758</v>
      </c>
      <c r="D32" s="15">
        <v>4281675</v>
      </c>
      <c r="E32" s="14">
        <v>2111751</v>
      </c>
      <c r="F32" s="16">
        <f t="shared" si="2"/>
        <v>49.320674735938624</v>
      </c>
      <c r="G32" s="16">
        <f>_xlfn.IFERROR(E32/C32*100," ")</f>
        <v>35.946178548971716</v>
      </c>
    </row>
    <row r="33" spans="1:7" ht="15">
      <c r="A33" s="10">
        <v>1</v>
      </c>
      <c r="B33" s="17" t="s">
        <v>36</v>
      </c>
      <c r="C33" s="18">
        <v>0</v>
      </c>
      <c r="D33" s="20">
        <v>0</v>
      </c>
      <c r="E33" s="18">
        <v>0</v>
      </c>
      <c r="F33" s="19" t="str">
        <f>_xlfn.IFERROR(E33/D33*100," ")</f>
        <v> </v>
      </c>
      <c r="G33" s="19" t="str">
        <f>_xlfn.IFERROR(E33/C33*100," ")</f>
        <v> </v>
      </c>
    </row>
    <row r="34" spans="1:7" ht="30">
      <c r="A34" s="10">
        <v>2</v>
      </c>
      <c r="B34" s="17" t="s">
        <v>37</v>
      </c>
      <c r="C34" s="18">
        <v>5384762</v>
      </c>
      <c r="D34" s="20">
        <v>3827683</v>
      </c>
      <c r="E34" s="18">
        <v>2103864</v>
      </c>
      <c r="F34" s="19">
        <f>_xlfn.IFERROR(E34/D34*100," ")</f>
        <v>54.96442625995935</v>
      </c>
      <c r="G34" s="19">
        <f>_xlfn.IFERROR(E34/C34*100," ")</f>
        <v>39.07069616075882</v>
      </c>
    </row>
    <row r="35" spans="1:7" ht="30">
      <c r="A35" s="10">
        <v>3</v>
      </c>
      <c r="B35" s="17" t="s">
        <v>38</v>
      </c>
      <c r="C35" s="18">
        <v>489996</v>
      </c>
      <c r="D35" s="20">
        <v>453992</v>
      </c>
      <c r="E35" s="18">
        <v>7887</v>
      </c>
      <c r="F35" s="22">
        <f>_xlfn.IFERROR(E35/D35*100," ")</f>
        <v>1.7372552820314013</v>
      </c>
      <c r="G35" s="19">
        <f>_xlfn.IFERROR(E35/C35*100," ")</f>
        <v>1.609604976367154</v>
      </c>
    </row>
    <row r="38" ht="15">
      <c r="C38" s="7"/>
    </row>
    <row r="39" ht="15">
      <c r="C39" s="7"/>
    </row>
  </sheetData>
  <sheetProtection/>
  <mergeCells count="11">
    <mergeCell ref="E1:G1"/>
    <mergeCell ref="A1:D1"/>
    <mergeCell ref="A3:G3"/>
    <mergeCell ref="E4:G4"/>
    <mergeCell ref="C5:C7"/>
    <mergeCell ref="A5:A7"/>
    <mergeCell ref="B5:B7"/>
    <mergeCell ref="D5:D7"/>
    <mergeCell ref="E5:E7"/>
    <mergeCell ref="F5:G5"/>
    <mergeCell ref="F6:F7"/>
  </mergeCells>
  <printOptions/>
  <pageMargins left="0.7" right="0.7" top="0.75" bottom="0.75" header="0.3" footer="0.3"/>
  <pageSetup fitToHeight="1" fitToWidth="1" horizontalDpi="600" verticalDpi="600" orientation="portrait"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2022-01-18T07:35:30Z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