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61" sheetId="1" r:id="rId1"/>
  </sheets>
  <definedNames>
    <definedName name="_xlfn.IFERROR" hidden="1">#NAME?</definedName>
  </definedNames>
  <calcPr fullCalcOnLoad="1"/>
</workbook>
</file>

<file path=xl/comments1.xml><?xml version="1.0" encoding="utf-8"?>
<comments xmlns="http://schemas.openxmlformats.org/spreadsheetml/2006/main">
  <authors>
    <author>user</author>
  </authors>
  <commentList>
    <comment ref="E11" authorId="0">
      <text>
        <r>
          <rPr>
            <b/>
            <sz val="9"/>
            <rFont val="Tahoma"/>
            <family val="2"/>
          </rPr>
          <t>user:</t>
        </r>
        <r>
          <rPr>
            <sz val="9"/>
            <rFont val="Tahoma"/>
            <family val="2"/>
          </rPr>
          <t xml:space="preserve">
C.Trinh chi dao lay theo so STC boc, ko theo so da hop KTXH co cong them GTGC vay lai</t>
        </r>
      </text>
    </comment>
    <comment ref="C13" authorId="0">
      <text>
        <r>
          <rPr>
            <b/>
            <sz val="9"/>
            <rFont val="Tahoma"/>
            <family val="2"/>
          </rPr>
          <t>user:</t>
        </r>
        <r>
          <rPr>
            <sz val="9"/>
            <rFont val="Tahoma"/>
            <family val="2"/>
          </rPr>
          <t xml:space="preserve">
htro von cac quy nn</t>
        </r>
      </text>
    </comment>
    <comment ref="C14" authorId="0">
      <text>
        <r>
          <rPr>
            <b/>
            <sz val="9"/>
            <rFont val="Tahoma"/>
            <family val="2"/>
          </rPr>
          <t>htro lai suat</t>
        </r>
      </text>
    </comment>
    <comment ref="C33" authorId="0">
      <text>
        <r>
          <rPr>
            <b/>
            <sz val="9"/>
            <rFont val="Tahoma"/>
            <family val="2"/>
          </rPr>
          <t>user:</t>
        </r>
        <r>
          <rPr>
            <sz val="9"/>
            <rFont val="Tahoma"/>
            <family val="2"/>
          </rPr>
          <t xml:space="preserve">
nong thon moi</t>
        </r>
      </text>
    </comment>
    <comment ref="C35" authorId="0">
      <text>
        <r>
          <rPr>
            <b/>
            <sz val="9"/>
            <rFont val="Tahoma"/>
            <family val="2"/>
          </rPr>
          <t>user:</t>
        </r>
        <r>
          <rPr>
            <sz val="9"/>
            <rFont val="Tahoma"/>
            <family val="2"/>
          </rPr>
          <t xml:space="preserve">
113.164 DB TTATGT
Quy bao tri duong bo 227.257</t>
        </r>
      </text>
    </comment>
  </commentList>
</comments>
</file>

<file path=xl/sharedStrings.xml><?xml version="1.0" encoding="utf-8"?>
<sst xmlns="http://schemas.openxmlformats.org/spreadsheetml/2006/main" count="52" uniqueCount="48">
  <si>
    <t>Đơn vị: Triệu đồng</t>
  </si>
  <si>
    <t>STT</t>
  </si>
  <si>
    <t>NỘI DUNG</t>
  </si>
  <si>
    <t>CÙNG KỲ</t>
  </si>
  <si>
    <t>DỰ TOÁN NĂM</t>
  </si>
  <si>
    <t>SO SÁNH THỰC HIỆN VỚI (%)</t>
  </si>
  <si>
    <t>A</t>
  </si>
  <si>
    <t>B</t>
  </si>
  <si>
    <t>3=2/1</t>
  </si>
  <si>
    <t>CHI CÂN ĐỐI NSĐP</t>
  </si>
  <si>
    <t>I</t>
  </si>
  <si>
    <t>Chi đầu tư phát triển</t>
  </si>
  <si>
    <t>Chi đầu tư cho các dự án</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</si>
  <si>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</si>
  <si>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</si>
  <si>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</si>
  <si>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</si>
  <si>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</si>
  <si>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</si>
  <si>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</si>
  <si>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</si>
  <si>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</si>
  <si>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</si>
  <si>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</si>
  <si>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</si>
  <si>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</si>
  <si>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</si>
  <si>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</si>
  <si>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</si>
  <si>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</si>
  <si>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</si>
  <si>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</si>
  <si>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</si>
  <si>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</si>
  <si>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</si>
  <si>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UBND THÀNH PHỐ HỒ CHÍ MINH</t>
  </si>
  <si>
    <t>Biểu số 61/CK-NSNN</t>
  </si>
  <si>
    <t>CÙNG KỲ
NĂM TRƯỚC</t>
  </si>
  <si>
    <t>VI</t>
  </si>
  <si>
    <t>Chi hoạt động của cơ quan quản lý nhà nước, đảng, đoàn thể</t>
  </si>
  <si>
    <t>Chi đầu tư và hỗ trợ vốn cho doanh nghiệp cung cấp sản phẩm, dịch vụ công ích do Nhà nước đặt hàng, các tổ chức kinh tế, các tổ chức tài chính của địa phương theo quy định của pháp luật</t>
  </si>
  <si>
    <t xml:space="preserve">THỰC HIỆN </t>
  </si>
  <si>
    <t xml:space="preserve">TỔNG CHI NSĐP </t>
  </si>
  <si>
    <t>Chi chuyển nguồn vốn đầu tư năm trước sang</t>
  </si>
  <si>
    <t>C</t>
  </si>
  <si>
    <t>CHI TỪ NGUỒN THU ĐỂ LẠI QUẢN LÝ CHI QUA NGÂN SÁCH</t>
  </si>
  <si>
    <t>Chi tạo nguồn điều chỉnh tiền lương</t>
  </si>
  <si>
    <r>
      <t xml:space="preserve">PHỤ LỤC 4: THỰC HIỆN CHI NGÂN SÁCH ĐỊA PHƯƠNG 
12 THÁNG NĂM 2020
</t>
    </r>
    <r>
      <rPr>
        <sz val="12"/>
        <color indexed="8"/>
        <rFont val="Times New Roman"/>
        <family val="1"/>
      </rPr>
      <t>(Đính kèm Công văn số        ngày     tháng    năm 2021 của Ủy ban nhân dân Thành phố)</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</si>
</sst>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Arial"/>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name val="Times New Roman"/>
      <family val="1"/>
    </font>
    <font>
      <b/>
      <sz val="12"/>
      <name val="Times New Roman"/>
      <family val="1"/>
    </font>
    <font>
      <sz val="11"/>
      <name val="Times New Roman"/>
      <family val="1"/>
    </font>
    <font>
      <sz val="12"/>
      <color indexed="8"/>
      <name val="Times New Roman"/>
      <family val="1"/>
    </font>
    <font>
      <b/>
      <sz val="11"/>
      <name val="Times New Roman"/>
      <family val="1"/>
    </font>
    <font>
      <b/>
      <sz val="11"/>
      <color indexed="10"/>
      <name val="Times New Roman"/>
      <family val="1"/>
    </font>
    <font>
      <sz val="11"/>
      <color indexed="10"/>
      <name val="Times New Roman"/>
      <family val="1"/>
    </font>
    <font>
      <b/>
      <sz val="9"/>
      <name val="Tahoma"/>
      <family val="2"/>
    </font>
    <font>
      <sz val="9"/>
      <name val="Tahoma"/>
      <family val="2"/>
    </font>
    <font>
      <b/>
      <sz val="11"/>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rgb="FFFF0000"/>
      <name val="Times New Roman"/>
      <family val="1"/>
    </font>
    <font>
      <sz val="11"/>
      <color rgb="FFFF0000"/>
      <name val="Times New Roman"/>
      <family val="1"/>
    </font>
    <font>
      <b/>
      <sz val="11"/>
      <color theme="1"/>
      <name val="Times New Roman"/>
      <family val="1"/>
    </font>
    <font>
      <b/>
      <sz val="14"/>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top/>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0" borderId="0" xfId="0" applyFont="1" applyAlignment="1">
      <alignment horizontal="right" vertical="center"/>
    </xf>
    <xf numFmtId="0" fontId="49" fillId="0" borderId="0" xfId="0" applyFont="1" applyAlignment="1">
      <alignment vertical="center"/>
    </xf>
    <xf numFmtId="0" fontId="49" fillId="0" borderId="10"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3" fontId="50" fillId="0" borderId="12"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9" fillId="0" borderId="12" xfId="0" applyFont="1" applyBorder="1" applyAlignment="1">
      <alignment vertical="center" wrapText="1"/>
    </xf>
    <xf numFmtId="3" fontId="51" fillId="0" borderId="12" xfId="0" applyNumberFormat="1" applyFont="1" applyFill="1" applyBorder="1" applyAlignment="1">
      <alignment horizontal="right" vertical="center" wrapText="1"/>
    </xf>
    <xf numFmtId="3" fontId="51" fillId="0" borderId="12" xfId="0" applyNumberFormat="1" applyFont="1" applyBorder="1" applyAlignment="1">
      <alignment horizontal="right" vertical="center" wrapText="1"/>
    </xf>
    <xf numFmtId="3" fontId="52" fillId="0" borderId="12" xfId="0" applyNumberFormat="1" applyFont="1" applyBorder="1" applyAlignment="1">
      <alignment horizontal="right" vertical="center" wrapText="1"/>
    </xf>
    <xf numFmtId="4" fontId="52" fillId="0" borderId="12" xfId="0" applyNumberFormat="1" applyFont="1" applyBorder="1" applyAlignment="1">
      <alignment horizontal="right" vertical="center" wrapText="1"/>
    </xf>
    <xf numFmtId="4" fontId="52" fillId="0" borderId="13" xfId="0" applyNumberFormat="1" applyFont="1" applyBorder="1" applyAlignment="1">
      <alignment horizontal="right" vertical="center" wrapText="1"/>
    </xf>
    <xf numFmtId="3" fontId="52" fillId="0" borderId="12" xfId="0" applyNumberFormat="1" applyFont="1" applyFill="1" applyBorder="1" applyAlignment="1">
      <alignment horizontal="right" vertical="center" wrapText="1"/>
    </xf>
    <xf numFmtId="3" fontId="49" fillId="0" borderId="12" xfId="0" applyNumberFormat="1" applyFont="1" applyBorder="1" applyAlignment="1">
      <alignment horizontal="right" vertical="center" wrapText="1"/>
    </xf>
    <xf numFmtId="3" fontId="49" fillId="0" borderId="12" xfId="0" applyNumberFormat="1" applyFont="1" applyFill="1" applyBorder="1" applyAlignment="1">
      <alignment horizontal="right" vertical="center" wrapText="1"/>
    </xf>
    <xf numFmtId="4" fontId="49" fillId="0" borderId="12" xfId="0" applyNumberFormat="1" applyFont="1" applyBorder="1" applyAlignment="1">
      <alignment horizontal="right" vertical="center" wrapText="1"/>
    </xf>
    <xf numFmtId="4" fontId="49" fillId="0" borderId="13" xfId="0" applyNumberFormat="1" applyFont="1" applyBorder="1" applyAlignment="1">
      <alignment horizontal="right" vertical="center" wrapText="1"/>
    </xf>
    <xf numFmtId="0" fontId="0" fillId="0" borderId="0" xfId="0" applyFont="1" applyAlignment="1">
      <alignment/>
    </xf>
    <xf numFmtId="0" fontId="11" fillId="0" borderId="0" xfId="0" applyFont="1" applyAlignment="1">
      <alignment vertical="center"/>
    </xf>
    <xf numFmtId="0" fontId="9" fillId="0" borderId="14" xfId="0" applyFont="1" applyBorder="1" applyAlignment="1">
      <alignment horizontal="center" vertical="center" wrapText="1"/>
    </xf>
    <xf numFmtId="0" fontId="9" fillId="0" borderId="15" xfId="0" applyFont="1" applyBorder="1" applyAlignment="1">
      <alignment vertical="center" wrapText="1"/>
    </xf>
    <xf numFmtId="3" fontId="51" fillId="0" borderId="15" xfId="0" applyNumberFormat="1" applyFont="1" applyFill="1" applyBorder="1" applyAlignment="1">
      <alignment horizontal="right" vertical="center" wrapText="1"/>
    </xf>
    <xf numFmtId="3" fontId="49" fillId="0" borderId="15" xfId="0" applyNumberFormat="1" applyFont="1" applyBorder="1" applyAlignment="1">
      <alignment horizontal="right" vertical="center" wrapText="1"/>
    </xf>
    <xf numFmtId="3" fontId="49" fillId="0" borderId="15" xfId="0" applyNumberFormat="1" applyFont="1" applyFill="1" applyBorder="1" applyAlignment="1">
      <alignment horizontal="right" vertical="center" wrapText="1"/>
    </xf>
    <xf numFmtId="4" fontId="49" fillId="0" borderId="15" xfId="0" applyNumberFormat="1" applyFont="1" applyBorder="1" applyAlignment="1">
      <alignment horizontal="right" vertical="center" wrapText="1"/>
    </xf>
    <xf numFmtId="4" fontId="49" fillId="0" borderId="16" xfId="0" applyNumberFormat="1" applyFont="1" applyBorder="1" applyAlignment="1">
      <alignment horizontal="righ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3" fontId="51" fillId="0" borderId="10" xfId="0" applyNumberFormat="1" applyFont="1" applyFill="1" applyBorder="1" applyAlignment="1">
      <alignment horizontal="right" vertical="center" wrapText="1"/>
    </xf>
    <xf numFmtId="3" fontId="49" fillId="0" borderId="10" xfId="0" applyNumberFormat="1" applyFont="1" applyBorder="1" applyAlignment="1">
      <alignment horizontal="right" vertical="center" wrapText="1"/>
    </xf>
    <xf numFmtId="3" fontId="49" fillId="0" borderId="10" xfId="0" applyNumberFormat="1" applyFont="1" applyFill="1" applyBorder="1" applyAlignment="1">
      <alignment horizontal="right" vertical="center" wrapText="1"/>
    </xf>
    <xf numFmtId="4" fontId="49" fillId="0" borderId="10" xfId="0" applyNumberFormat="1" applyFont="1" applyBorder="1" applyAlignment="1">
      <alignment horizontal="right" vertical="center" wrapText="1"/>
    </xf>
    <xf numFmtId="0" fontId="11" fillId="0" borderId="10" xfId="0" applyFont="1" applyFill="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53" fillId="0" borderId="0" xfId="0" applyFont="1" applyAlignment="1">
      <alignment horizontal="center" vertical="center" wrapText="1"/>
    </xf>
    <xf numFmtId="0" fontId="48" fillId="0" borderId="17" xfId="0" applyFont="1" applyBorder="1" applyAlignment="1">
      <alignment horizontal="right" vertical="center"/>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D5" sqref="D5:D7"/>
    </sheetView>
  </sheetViews>
  <sheetFormatPr defaultColWidth="9.140625" defaultRowHeight="15"/>
  <cols>
    <col min="1" max="1" width="4.421875" style="0" bestFit="1" customWidth="1"/>
    <col min="2" max="2" width="30.57421875" style="0" customWidth="1"/>
    <col min="3" max="3" width="12.140625" style="21" hidden="1" customWidth="1"/>
    <col min="4" max="4" width="11.7109375" style="0" customWidth="1"/>
    <col min="5" max="5" width="13.28125" style="0" customWidth="1"/>
    <col min="6" max="6" width="12.140625" style="0" customWidth="1"/>
    <col min="7" max="7" width="11.421875" style="0" customWidth="1"/>
  </cols>
  <sheetData>
    <row r="1" spans="1:7" s="4" customFormat="1" ht="15.75">
      <c r="A1" s="39" t="s">
        <v>35</v>
      </c>
      <c r="B1" s="39"/>
      <c r="C1" s="39"/>
      <c r="D1" s="39"/>
      <c r="E1" s="40" t="s">
        <v>36</v>
      </c>
      <c r="F1" s="40"/>
      <c r="G1" s="40"/>
    </row>
    <row r="2" s="5" customFormat="1" ht="15">
      <c r="C2" s="2"/>
    </row>
    <row r="3" spans="1:7" ht="57" customHeight="1">
      <c r="A3" s="41" t="s">
        <v>47</v>
      </c>
      <c r="B3" s="41"/>
      <c r="C3" s="41"/>
      <c r="D3" s="41"/>
      <c r="E3" s="41"/>
      <c r="F3" s="41"/>
      <c r="G3" s="41"/>
    </row>
    <row r="4" spans="1:7" ht="15">
      <c r="A4" s="1"/>
      <c r="B4" s="2"/>
      <c r="C4" s="2"/>
      <c r="D4" s="2"/>
      <c r="E4" s="42" t="s">
        <v>0</v>
      </c>
      <c r="F4" s="42"/>
      <c r="G4" s="42"/>
    </row>
    <row r="5" spans="1:7" ht="31.5" customHeight="1">
      <c r="A5" s="43" t="s">
        <v>1</v>
      </c>
      <c r="B5" s="43" t="s">
        <v>2</v>
      </c>
      <c r="C5" s="43" t="s">
        <v>3</v>
      </c>
      <c r="D5" s="43" t="s">
        <v>4</v>
      </c>
      <c r="E5" s="43" t="s">
        <v>41</v>
      </c>
      <c r="F5" s="43" t="s">
        <v>5</v>
      </c>
      <c r="G5" s="43"/>
    </row>
    <row r="6" spans="1:7" ht="28.5" customHeight="1">
      <c r="A6" s="43"/>
      <c r="B6" s="43"/>
      <c r="C6" s="43"/>
      <c r="D6" s="43"/>
      <c r="E6" s="43"/>
      <c r="F6" s="43" t="s">
        <v>4</v>
      </c>
      <c r="G6" s="44" t="s">
        <v>37</v>
      </c>
    </row>
    <row r="7" spans="1:7" ht="28.5" customHeight="1">
      <c r="A7" s="43"/>
      <c r="B7" s="43"/>
      <c r="C7" s="43"/>
      <c r="D7" s="43"/>
      <c r="E7" s="43"/>
      <c r="F7" s="43"/>
      <c r="G7" s="45"/>
    </row>
    <row r="8" spans="1:7" ht="15">
      <c r="A8" s="3" t="s">
        <v>6</v>
      </c>
      <c r="B8" s="3" t="s">
        <v>7</v>
      </c>
      <c r="C8" s="3"/>
      <c r="D8" s="3">
        <v>1</v>
      </c>
      <c r="E8" s="3">
        <v>2</v>
      </c>
      <c r="F8" s="3" t="s">
        <v>8</v>
      </c>
      <c r="G8" s="3">
        <v>4</v>
      </c>
    </row>
    <row r="9" spans="1:7" s="22" customFormat="1" ht="14.25">
      <c r="A9" s="6"/>
      <c r="B9" s="7" t="s">
        <v>42</v>
      </c>
      <c r="C9" s="8">
        <f>C10+C32</f>
        <v>41526848</v>
      </c>
      <c r="D9" s="13">
        <f>D10+D32</f>
        <v>102048059.075588</v>
      </c>
      <c r="E9" s="13">
        <v>84290059</v>
      </c>
      <c r="F9" s="14">
        <f>_xlfn.IFERROR(E9/D9*100," ")</f>
        <v>82.59839507340901</v>
      </c>
      <c r="G9" s="15">
        <v>109.63</v>
      </c>
    </row>
    <row r="10" spans="1:7" s="22" customFormat="1" ht="14.25">
      <c r="A10" s="6" t="s">
        <v>6</v>
      </c>
      <c r="B10" s="7" t="s">
        <v>9</v>
      </c>
      <c r="C10" s="8">
        <f>C11+C16+C28+C29+C30</f>
        <v>39192755</v>
      </c>
      <c r="D10" s="16">
        <f>D11+D16+D28+D29+D30+D31-806278</f>
        <v>93354914.075588</v>
      </c>
      <c r="E10" s="13">
        <v>78415301</v>
      </c>
      <c r="F10" s="14">
        <f>_xlfn.IFERROR(E10/D10*100," ")</f>
        <v>83.99697196069226</v>
      </c>
      <c r="G10" s="15">
        <v>106.71</v>
      </c>
    </row>
    <row r="11" spans="1:7" s="22" customFormat="1" ht="14.25">
      <c r="A11" s="6" t="s">
        <v>10</v>
      </c>
      <c r="B11" s="7" t="s">
        <v>11</v>
      </c>
      <c r="C11" s="8">
        <v>13072845</v>
      </c>
      <c r="D11" s="13">
        <v>36103906</v>
      </c>
      <c r="E11" s="13">
        <v>40862899</v>
      </c>
      <c r="F11" s="14">
        <f>_xlfn.IFERROR(E11/D11*100," ")</f>
        <v>113.18137987618293</v>
      </c>
      <c r="G11" s="15">
        <v>133.69</v>
      </c>
    </row>
    <row r="12" spans="1:7" s="5" customFormat="1" ht="15">
      <c r="A12" s="9">
        <v>1</v>
      </c>
      <c r="B12" s="10" t="s">
        <v>12</v>
      </c>
      <c r="C12" s="11">
        <f>C11-C13-C14</f>
        <v>12525173</v>
      </c>
      <c r="D12" s="17"/>
      <c r="E12" s="18">
        <v>27173466</v>
      </c>
      <c r="F12" s="19" t="str">
        <f aca="true" t="shared" si="0" ref="F12:F35">_xlfn.IFERROR(E12/D12*100," ")</f>
        <v> </v>
      </c>
      <c r="G12" s="20"/>
    </row>
    <row r="13" spans="1:7" s="5" customFormat="1" ht="120">
      <c r="A13" s="9">
        <v>2</v>
      </c>
      <c r="B13" s="10" t="s">
        <v>40</v>
      </c>
      <c r="C13" s="11">
        <v>0</v>
      </c>
      <c r="D13" s="17"/>
      <c r="E13" s="18">
        <v>1566124</v>
      </c>
      <c r="F13" s="19" t="str">
        <f t="shared" si="0"/>
        <v> </v>
      </c>
      <c r="G13" s="20" t="str">
        <f>_xlfn.IFERROR(E13/C13*100," ")</f>
        <v> </v>
      </c>
    </row>
    <row r="14" spans="1:7" s="5" customFormat="1" ht="15">
      <c r="A14" s="9">
        <v>3</v>
      </c>
      <c r="B14" s="10" t="s">
        <v>13</v>
      </c>
      <c r="C14" s="11">
        <v>547672</v>
      </c>
      <c r="D14" s="17"/>
      <c r="E14" s="18">
        <v>413042</v>
      </c>
      <c r="F14" s="14" t="str">
        <f t="shared" si="0"/>
        <v> </v>
      </c>
      <c r="G14" s="20"/>
    </row>
    <row r="15" spans="1:7" s="5" customFormat="1" ht="30">
      <c r="A15" s="9">
        <v>4</v>
      </c>
      <c r="B15" s="10" t="s">
        <v>43</v>
      </c>
      <c r="C15" s="11"/>
      <c r="D15" s="17"/>
      <c r="E15" s="18">
        <v>11710267</v>
      </c>
      <c r="F15" s="14" t="str">
        <f t="shared" si="0"/>
        <v> </v>
      </c>
      <c r="G15" s="20">
        <v>105.94</v>
      </c>
    </row>
    <row r="16" spans="1:7" s="22" customFormat="1" ht="14.25">
      <c r="A16" s="6" t="s">
        <v>25</v>
      </c>
      <c r="B16" s="7" t="s">
        <v>14</v>
      </c>
      <c r="C16" s="8">
        <v>25625952</v>
      </c>
      <c r="D16" s="13">
        <v>46650000.075588</v>
      </c>
      <c r="E16" s="16">
        <v>36352797</v>
      </c>
      <c r="F16" s="14">
        <f>_xlfn.IFERROR(E16/D16*100," ")</f>
        <v>77.92668154575944</v>
      </c>
      <c r="G16" s="15">
        <v>97.19</v>
      </c>
    </row>
    <row r="17" spans="1:7" s="5" customFormat="1" ht="15">
      <c r="A17" s="9"/>
      <c r="B17" s="10" t="s">
        <v>15</v>
      </c>
      <c r="C17" s="12"/>
      <c r="D17" s="17"/>
      <c r="E17" s="18"/>
      <c r="F17" s="19" t="str">
        <f t="shared" si="0"/>
        <v> </v>
      </c>
      <c r="G17" s="20" t="str">
        <f>_xlfn.IFERROR(E17/C17*100," ")</f>
        <v> </v>
      </c>
    </row>
    <row r="18" spans="1:7" s="5" customFormat="1" ht="30">
      <c r="A18" s="9">
        <v>1</v>
      </c>
      <c r="B18" s="10" t="s">
        <v>16</v>
      </c>
      <c r="C18" s="12">
        <v>8911522</v>
      </c>
      <c r="D18" s="17">
        <v>15980921</v>
      </c>
      <c r="E18" s="18">
        <v>11707505</v>
      </c>
      <c r="F18" s="19">
        <f>_xlfn.IFERROR(E18/D18*100," ")</f>
        <v>73.25926334283237</v>
      </c>
      <c r="G18" s="20">
        <v>93.36</v>
      </c>
    </row>
    <row r="19" spans="1:7" s="5" customFormat="1" ht="30">
      <c r="A19" s="9">
        <v>2</v>
      </c>
      <c r="B19" s="10" t="s">
        <v>17</v>
      </c>
      <c r="C19" s="12">
        <v>629151</v>
      </c>
      <c r="D19" s="17">
        <v>1036705</v>
      </c>
      <c r="E19" s="18">
        <v>1052135</v>
      </c>
      <c r="F19" s="19">
        <f>_xlfn.IFERROR(E19/D19*100," ")</f>
        <v>101.48836940113146</v>
      </c>
      <c r="G19" s="20">
        <v>115.04</v>
      </c>
    </row>
    <row r="20" spans="1:7" s="5" customFormat="1" ht="30">
      <c r="A20" s="9">
        <v>3</v>
      </c>
      <c r="B20" s="10" t="s">
        <v>18</v>
      </c>
      <c r="C20" s="12">
        <v>1417104</v>
      </c>
      <c r="D20" s="17">
        <v>3150070</v>
      </c>
      <c r="E20" s="18">
        <v>2377898</v>
      </c>
      <c r="F20" s="19">
        <f t="shared" si="0"/>
        <v>75.48714790464975</v>
      </c>
      <c r="G20" s="20">
        <v>79.35</v>
      </c>
    </row>
    <row r="21" spans="1:7" s="5" customFormat="1" ht="30">
      <c r="A21" s="9">
        <v>4</v>
      </c>
      <c r="B21" s="10" t="s">
        <v>19</v>
      </c>
      <c r="C21" s="12">
        <v>313195</v>
      </c>
      <c r="D21" s="17">
        <v>510159</v>
      </c>
      <c r="E21" s="18">
        <v>438091</v>
      </c>
      <c r="F21" s="19">
        <f t="shared" si="0"/>
        <v>85.87342377572482</v>
      </c>
      <c r="G21" s="20">
        <v>92.85</v>
      </c>
    </row>
    <row r="22" spans="1:7" s="5" customFormat="1" ht="30">
      <c r="A22" s="9">
        <v>5</v>
      </c>
      <c r="B22" s="10" t="s">
        <v>20</v>
      </c>
      <c r="C22" s="12">
        <v>37254</v>
      </c>
      <c r="D22" s="17">
        <v>73215</v>
      </c>
      <c r="E22" s="18">
        <v>57107</v>
      </c>
      <c r="F22" s="19">
        <f t="shared" si="0"/>
        <v>77.99904391176672</v>
      </c>
      <c r="G22" s="20">
        <v>109.4</v>
      </c>
    </row>
    <row r="23" spans="1:7" s="5" customFormat="1" ht="30">
      <c r="A23" s="9">
        <v>6</v>
      </c>
      <c r="B23" s="10" t="s">
        <v>21</v>
      </c>
      <c r="C23" s="12">
        <v>284360</v>
      </c>
      <c r="D23" s="17">
        <v>568753</v>
      </c>
      <c r="E23" s="18">
        <v>401960</v>
      </c>
      <c r="F23" s="19">
        <f>_xlfn.IFERROR(E23/D23*100," ")</f>
        <v>70.67391292881092</v>
      </c>
      <c r="G23" s="20">
        <v>96.42</v>
      </c>
    </row>
    <row r="24" spans="1:7" s="5" customFormat="1" ht="30">
      <c r="A24" s="9">
        <v>7</v>
      </c>
      <c r="B24" s="10" t="s">
        <v>22</v>
      </c>
      <c r="C24" s="12">
        <v>2224434</v>
      </c>
      <c r="D24" s="17">
        <v>4249827</v>
      </c>
      <c r="E24" s="18">
        <v>3140318</v>
      </c>
      <c r="F24" s="19">
        <f t="shared" si="0"/>
        <v>73.89284316749834</v>
      </c>
      <c r="G24" s="20">
        <v>95.98</v>
      </c>
    </row>
    <row r="25" spans="1:7" s="5" customFormat="1" ht="15">
      <c r="A25" s="9">
        <v>8</v>
      </c>
      <c r="B25" s="10" t="s">
        <v>23</v>
      </c>
      <c r="C25" s="12">
        <v>3059311</v>
      </c>
      <c r="D25" s="17">
        <v>7514176.075588</v>
      </c>
      <c r="E25" s="18">
        <v>5681120</v>
      </c>
      <c r="F25" s="19">
        <f>_xlfn.IFERROR(E25/D25*100," ")</f>
        <v>75.60536169037589</v>
      </c>
      <c r="G25" s="20">
        <v>117.9</v>
      </c>
    </row>
    <row r="26" spans="1:7" s="5" customFormat="1" ht="45">
      <c r="A26" s="9">
        <v>9</v>
      </c>
      <c r="B26" s="10" t="s">
        <v>39</v>
      </c>
      <c r="C26" s="12">
        <v>5105117</v>
      </c>
      <c r="D26" s="17">
        <v>8266842</v>
      </c>
      <c r="E26" s="18">
        <v>6602389</v>
      </c>
      <c r="F26" s="19">
        <f t="shared" si="0"/>
        <v>79.86591494067505</v>
      </c>
      <c r="G26" s="20">
        <v>91.85</v>
      </c>
    </row>
    <row r="27" spans="1:7" s="5" customFormat="1" ht="15">
      <c r="A27" s="9">
        <v>10</v>
      </c>
      <c r="B27" s="10" t="s">
        <v>24</v>
      </c>
      <c r="C27" s="12">
        <v>2098917</v>
      </c>
      <c r="D27" s="17">
        <v>2978367</v>
      </c>
      <c r="E27" s="18">
        <v>3285736</v>
      </c>
      <c r="F27" s="19">
        <f>_xlfn.IFERROR(E27/D27*100," ")</f>
        <v>110.32005122270023</v>
      </c>
      <c r="G27" s="20">
        <v>122.97</v>
      </c>
    </row>
    <row r="28" spans="1:7" s="22" customFormat="1" ht="42.75">
      <c r="A28" s="6" t="s">
        <v>25</v>
      </c>
      <c r="B28" s="7" t="s">
        <v>26</v>
      </c>
      <c r="C28" s="8">
        <v>493958</v>
      </c>
      <c r="D28" s="13">
        <v>1607948</v>
      </c>
      <c r="E28" s="16">
        <v>1188205</v>
      </c>
      <c r="F28" s="14">
        <f t="shared" si="0"/>
        <v>73.89573543423046</v>
      </c>
      <c r="G28" s="15">
        <v>106.41</v>
      </c>
    </row>
    <row r="29" spans="1:7" s="22" customFormat="1" ht="28.5">
      <c r="A29" s="6" t="s">
        <v>27</v>
      </c>
      <c r="B29" s="7" t="s">
        <v>28</v>
      </c>
      <c r="C29" s="8"/>
      <c r="D29" s="13">
        <v>11400</v>
      </c>
      <c r="E29" s="16">
        <v>11400</v>
      </c>
      <c r="F29" s="14">
        <f t="shared" si="0"/>
        <v>100</v>
      </c>
      <c r="G29" s="15">
        <v>100</v>
      </c>
    </row>
    <row r="30" spans="1:7" s="22" customFormat="1" ht="14.25">
      <c r="A30" s="6" t="s">
        <v>29</v>
      </c>
      <c r="B30" s="7" t="s">
        <v>30</v>
      </c>
      <c r="C30" s="8"/>
      <c r="D30" s="13">
        <v>3500000</v>
      </c>
      <c r="E30" s="16"/>
      <c r="F30" s="14">
        <f t="shared" si="0"/>
        <v>0</v>
      </c>
      <c r="G30" s="15" t="str">
        <f>_xlfn.IFERROR(E30/C30*100," ")</f>
        <v> </v>
      </c>
    </row>
    <row r="31" spans="1:7" s="22" customFormat="1" ht="28.5">
      <c r="A31" s="6" t="s">
        <v>38</v>
      </c>
      <c r="B31" s="7" t="s">
        <v>46</v>
      </c>
      <c r="C31" s="8"/>
      <c r="D31" s="13">
        <v>6287938</v>
      </c>
      <c r="E31" s="16"/>
      <c r="F31" s="14"/>
      <c r="G31" s="15"/>
    </row>
    <row r="32" spans="1:7" s="22" customFormat="1" ht="42.75">
      <c r="A32" s="6" t="s">
        <v>7</v>
      </c>
      <c r="B32" s="7" t="s">
        <v>31</v>
      </c>
      <c r="C32" s="8">
        <v>2334093</v>
      </c>
      <c r="D32" s="13">
        <v>8693145</v>
      </c>
      <c r="E32" s="16">
        <v>5874758</v>
      </c>
      <c r="F32" s="14">
        <f>_xlfn.IFERROR(E32/D32*100," ")</f>
        <v>67.5792017733513</v>
      </c>
      <c r="G32" s="15">
        <v>172.79</v>
      </c>
    </row>
    <row r="33" spans="1:7" s="5" customFormat="1" ht="30">
      <c r="A33" s="9">
        <v>1</v>
      </c>
      <c r="B33" s="10" t="s">
        <v>32</v>
      </c>
      <c r="C33" s="11">
        <v>316</v>
      </c>
      <c r="D33" s="17">
        <v>0</v>
      </c>
      <c r="E33" s="18"/>
      <c r="F33" s="19"/>
      <c r="G33" s="20"/>
    </row>
    <row r="34" spans="1:7" s="5" customFormat="1" ht="30">
      <c r="A34" s="23">
        <v>2</v>
      </c>
      <c r="B34" s="24" t="s">
        <v>33</v>
      </c>
      <c r="C34" s="25">
        <f>C32-C33-C35</f>
        <v>1934239</v>
      </c>
      <c r="D34" s="26">
        <v>8198552</v>
      </c>
      <c r="E34" s="27">
        <v>5384762</v>
      </c>
      <c r="F34" s="28">
        <f t="shared" si="0"/>
        <v>65.67942729399046</v>
      </c>
      <c r="G34" s="29">
        <v>188.57</v>
      </c>
    </row>
    <row r="35" spans="1:7" s="5" customFormat="1" ht="30">
      <c r="A35" s="30">
        <v>3</v>
      </c>
      <c r="B35" s="31" t="s">
        <v>34</v>
      </c>
      <c r="C35" s="32">
        <v>399538</v>
      </c>
      <c r="D35" s="33">
        <v>494593</v>
      </c>
      <c r="E35" s="34">
        <v>489996</v>
      </c>
      <c r="F35" s="35">
        <f t="shared" si="0"/>
        <v>99.07054891597737</v>
      </c>
      <c r="G35" s="35">
        <v>90</v>
      </c>
    </row>
    <row r="36" spans="1:7" ht="42.75">
      <c r="A36" s="38" t="s">
        <v>44</v>
      </c>
      <c r="B36" s="36" t="s">
        <v>45</v>
      </c>
      <c r="C36" s="37"/>
      <c r="D36" s="37"/>
      <c r="E36" s="37"/>
      <c r="F36" s="37"/>
      <c r="G36" s="37"/>
    </row>
  </sheetData>
  <sheetProtection/>
  <mergeCells count="12">
    <mergeCell ref="A1:D1"/>
    <mergeCell ref="E1:G1"/>
    <mergeCell ref="A3:G3"/>
    <mergeCell ref="E4:G4"/>
    <mergeCell ref="A5:A7"/>
    <mergeCell ref="B5:B7"/>
    <mergeCell ref="C5:C7"/>
    <mergeCell ref="D5:D7"/>
    <mergeCell ref="E5:E7"/>
    <mergeCell ref="F5:G5"/>
    <mergeCell ref="F6:F7"/>
    <mergeCell ref="G6:G7"/>
  </mergeCells>
  <printOptions/>
  <pageMargins left="0.41" right="0.7" top="0.3" bottom="0.3"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2021-01-11T07:20:25Z</cp:lastPrinted>
  <dcterms:created xsi:type="dcterms:W3CDTF">2019-10-15T07:12:00Z</dcterms:created>
  <dcterms:modified xsi:type="dcterms:W3CDTF">2021-05-04T09:08:28Z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