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61" sheetId="1" r:id="rId1"/>
  </sheets>
  <definedNames>
    <definedName name="_xlfn.IFERROR" hidden="1">#NAME?</definedName>
    <definedName name="_xlnm.Print_Titles" localSheetId="0">'61'!$5:$7</definedName>
  </definedNames>
  <calcPr fullCalcOnLoad="1"/>
</workbook>
</file>

<file path=xl/comments1.xml><?xml version="1.0" encoding="utf-8"?>
<comments xmlns="http://schemas.openxmlformats.org/spreadsheetml/2006/main">
  <authors>
    <author>user</author>
  </authors>
  <commentList>
    <comment ref="E11" authorId="0">
      <text>
        <r>
          <rPr>
            <b/>
            <sz val="9"/>
            <rFont val="Tahoma"/>
            <family val="2"/>
          </rPr>
          <t>user:</t>
        </r>
        <r>
          <rPr>
            <sz val="9"/>
            <rFont val="Tahoma"/>
            <family val="2"/>
          </rPr>
          <t xml:space="preserve">
C.Trinh chi dao lay theo so STC boc, ko theo so da hop KTXH co cong them GTGC vay lai</t>
        </r>
      </text>
    </comment>
    <comment ref="C13" authorId="0">
      <text>
        <r>
          <rPr>
            <b/>
            <sz val="9"/>
            <rFont val="Tahoma"/>
            <family val="2"/>
          </rPr>
          <t>user:</t>
        </r>
        <r>
          <rPr>
            <sz val="9"/>
            <rFont val="Tahoma"/>
            <family val="2"/>
          </rPr>
          <t xml:space="preserve">
htro von cac quy nn</t>
        </r>
      </text>
    </comment>
    <comment ref="C14" authorId="0">
      <text>
        <r>
          <rPr>
            <b/>
            <sz val="9"/>
            <rFont val="Tahoma"/>
            <family val="2"/>
          </rPr>
          <t>htro lai suat</t>
        </r>
      </text>
    </comment>
    <comment ref="E14" authorId="0">
      <text>
        <r>
          <rPr>
            <b/>
            <sz val="9"/>
            <rFont val="Tahoma"/>
            <family val="2"/>
          </rPr>
          <t>user:</t>
        </r>
        <r>
          <rPr>
            <sz val="9"/>
            <rFont val="Tahoma"/>
            <family val="2"/>
          </rPr>
          <t xml:space="preserve">
htro ls kc</t>
        </r>
      </text>
    </comment>
    <comment ref="C32" authorId="0">
      <text>
        <r>
          <rPr>
            <b/>
            <sz val="9"/>
            <rFont val="Tahoma"/>
            <family val="2"/>
          </rPr>
          <t>user:</t>
        </r>
        <r>
          <rPr>
            <sz val="9"/>
            <rFont val="Tahoma"/>
            <family val="2"/>
          </rPr>
          <t xml:space="preserve">
nong thon moi</t>
        </r>
      </text>
    </comment>
    <comment ref="E32" authorId="0">
      <text>
        <r>
          <rPr>
            <b/>
            <sz val="9"/>
            <rFont val="Tahoma"/>
            <family val="2"/>
          </rPr>
          <t>user:</t>
        </r>
        <r>
          <rPr>
            <sz val="9"/>
            <rFont val="Tahoma"/>
            <family val="2"/>
          </rPr>
          <t xml:space="preserve">
XD nong thon moi</t>
        </r>
      </text>
    </comment>
    <comment ref="C34" authorId="0">
      <text>
        <r>
          <rPr>
            <b/>
            <sz val="9"/>
            <rFont val="Tahoma"/>
            <family val="2"/>
          </rPr>
          <t>user:</t>
        </r>
        <r>
          <rPr>
            <sz val="9"/>
            <rFont val="Tahoma"/>
            <family val="2"/>
          </rPr>
          <t xml:space="preserve">
113.164 DB TTATGT
Quy bao tri duong bo 227.257</t>
        </r>
      </text>
    </comment>
    <comment ref="E34" authorId="0">
      <text>
        <r>
          <rPr>
            <b/>
            <sz val="9"/>
            <rFont val="Tahoma"/>
            <family val="2"/>
          </rPr>
          <t>user:</t>
        </r>
        <r>
          <rPr>
            <sz val="9"/>
            <rFont val="Tahoma"/>
            <family val="2"/>
          </rPr>
          <t xml:space="preserve">
131.340 trd KP DB TTATGT
234.186trd KP quy btri duong bo</t>
        </r>
      </text>
    </comment>
  </commentList>
</comments>
</file>

<file path=xl/sharedStrings.xml><?xml version="1.0" encoding="utf-8"?>
<sst xmlns="http://schemas.openxmlformats.org/spreadsheetml/2006/main" count="50" uniqueCount="46">
  <si>
    <t>Đơn vị: Triệu đồng</t>
  </si>
  <si>
    <t>STT</t>
  </si>
  <si>
    <t>NỘI DUNG</t>
  </si>
  <si>
    <t>CÙNG KỲ</t>
  </si>
  <si>
    <t>DỰ TOÁN NĂM</t>
  </si>
  <si>
    <t xml:space="preserve">ƯỚC THỰC HIỆN </t>
  </si>
  <si>
    <t>SO SÁNH THỰC HIỆN VỚI (%)</t>
  </si>
  <si>
    <t>A</t>
  </si>
  <si>
    <t>B</t>
  </si>
  <si>
    <t>3=2/1</t>
  </si>
  <si>
    <t>CHI CÂN ĐỐI NSĐP</t>
  </si>
  <si>
    <t>I</t>
  </si>
  <si>
    <t>Chi đầu tư phát triển</t>
  </si>
  <si>
    <t>Chi đầu tư cho các dự án</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</si>
  <si>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</si>
  <si>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</si>
  <si>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</si>
  <si>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</si>
  <si>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</si>
  <si>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</si>
  <si>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</si>
  <si>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</si>
  <si>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</si>
  <si>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</si>
  <si>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</si>
  <si>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bảo đảm xã hội</t>
  </si>
  <si>
    <t>III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</si>
  <si>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</si>
  <si>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</si>
  <si>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</si>
  <si>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</si>
  <si>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</si>
  <si>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</si>
  <si>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</si>
  <si>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</si>
  <si>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</si>
  <si>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UBND THÀNH PHỐ HỒ CHÍ MINH</t>
  </si>
  <si>
    <t>Biểu số 61/CK-NSNN</t>
  </si>
  <si>
    <t>CÙNG KỲ
NĂM TRƯỚC</t>
  </si>
  <si>
    <t>VI</t>
  </si>
  <si>
    <t>Chi hoạt động của cơ quan quản lý nhà nước, đảng, đoàn thể</t>
  </si>
  <si>
    <t>Chi tạo nguồn thực hiện cải cách tiền lương</t>
  </si>
  <si>
    <t>TỔNG CHI NSĐP (không kể GTGC, các khoản chuyển giao giữa các cấp NS)</t>
  </si>
  <si>
    <t>Chi đầu tư và hỗ trợ vốn cho doanh nghiệp cung cấp sản phẩm, dịch vụ công ích do Nhà nước đặt hàng, các tổ chức kinh tế, các tổ chức tài chính của địa phương theo quy định của pháp luật</t>
  </si>
  <si>
    <r>
      <t xml:space="preserve">PHỤ LỤC 4: ƯỚC THỰC HIỆN CHI NGÂN SÁCH ĐỊA PHƯƠNG 
9 THÁNG  ĐẦU NĂM 2020
</t>
    </r>
    <r>
      <rPr>
        <i/>
        <sz val="13"/>
        <color indexed="8"/>
        <rFont val="Times New Roman"/>
        <family val="1"/>
      </rPr>
      <t>(Đính kèm Công văn số        /UBND-KT ngày     tháng 10 năm 2020 
của Ủy ban nhân dân Thành phố)</t>
    </r>
  </si>
  <si>
    <t>ỦY BAN NHÂN DÂN THÀNH PHỐ</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</si>
</sst>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1"/>
      <color theme="1"/>
      <name val="Calibri"/>
      <family val="2"/>
    </font>
    <font>
      <sz val="11"/>
      <color indexed="8"/>
      <name val="Arial"/>
      <family val="2"/>
    </font>
    <font>
      <b/>
      <sz val="14"/>
      <color indexed="8"/>
      <name val="Times New Roman"/>
      <family val="1"/>
    </font>
    <font>
      <i/>
      <sz val="11"/>
      <color indexed="8"/>
      <name val="Times New Roman"/>
      <family val="1"/>
    </font>
    <font>
      <sz val="11"/>
      <color indexed="8"/>
      <name val="Times New Roman"/>
      <family val="1"/>
    </font>
    <font>
      <b/>
      <sz val="11"/>
      <color indexed="8"/>
      <name val="Times New Roman"/>
      <family val="1"/>
    </font>
    <font>
      <sz val="10"/>
      <name val="Arial"/>
      <family val="2"/>
    </font>
    <font>
      <sz val="12"/>
      <name val="Times New Roman"/>
      <family val="1"/>
    </font>
    <font>
      <b/>
      <sz val="12"/>
      <name val="Times New Roman"/>
      <family val="1"/>
    </font>
    <font>
      <sz val="11"/>
      <name val="Times New Roman"/>
      <family val="1"/>
    </font>
    <font>
      <b/>
      <sz val="11"/>
      <name val="Times New Roman"/>
      <family val="1"/>
    </font>
    <font>
      <b/>
      <sz val="11"/>
      <color indexed="10"/>
      <name val="Times New Roman"/>
      <family val="1"/>
    </font>
    <font>
      <sz val="11"/>
      <color indexed="10"/>
      <name val="Times New Roman"/>
      <family val="1"/>
    </font>
    <font>
      <b/>
      <sz val="9"/>
      <name val="Tahoma"/>
      <family val="2"/>
    </font>
    <font>
      <sz val="9"/>
      <name val="Tahoma"/>
      <family val="2"/>
    </font>
    <font>
      <i/>
      <sz val="13"/>
      <color indexed="8"/>
      <name val="Times New Roman"/>
      <family val="1"/>
    </font>
    <font>
      <b/>
      <sz val="13"/>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sz val="11"/>
      <color theme="1"/>
      <name val="Times New Roman"/>
      <family val="1"/>
    </font>
    <font>
      <b/>
      <sz val="11"/>
      <color rgb="FFFF0000"/>
      <name val="Times New Roman"/>
      <family val="1"/>
    </font>
    <font>
      <sz val="11"/>
      <color rgb="FFFF0000"/>
      <name val="Times New Roman"/>
      <family val="1"/>
    </font>
    <font>
      <b/>
      <sz val="11"/>
      <color theme="1"/>
      <name val="Times New Roman"/>
      <family val="1"/>
    </font>
    <font>
      <b/>
      <sz val="13"/>
      <color theme="1"/>
      <name val="Times New Roman"/>
      <family val="1"/>
    </font>
    <font>
      <b/>
      <sz val="14"/>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top style="medium">
        <color rgb="FF000000"/>
      </top>
      <bottom/>
    </border>
    <border>
      <left/>
      <right/>
      <top/>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
    <xf numFmtId="0" fontId="0" fillId="0" borderId="0" xfId="0" applyFont="1" applyAlignment="1">
      <alignment/>
    </xf>
    <xf numFmtId="0" fontId="49" fillId="0" borderId="0" xfId="0" applyFont="1" applyAlignment="1">
      <alignment horizontal="right" vertical="center"/>
    </xf>
    <xf numFmtId="0" fontId="50" fillId="0" borderId="0" xfId="0" applyFont="1" applyAlignment="1">
      <alignment vertical="center"/>
    </xf>
    <xf numFmtId="0" fontId="50" fillId="0" borderId="10" xfId="0" applyFont="1"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3" fontId="51" fillId="0" borderId="12"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9" fillId="0" borderId="12" xfId="0" applyFont="1" applyBorder="1" applyAlignment="1">
      <alignment vertical="center" wrapText="1"/>
    </xf>
    <xf numFmtId="3" fontId="52" fillId="0" borderId="12" xfId="0" applyNumberFormat="1" applyFont="1" applyFill="1" applyBorder="1" applyAlignment="1">
      <alignment horizontal="right" vertical="center" wrapText="1"/>
    </xf>
    <xf numFmtId="3" fontId="52" fillId="0" borderId="12" xfId="0" applyNumberFormat="1" applyFont="1" applyBorder="1" applyAlignment="1">
      <alignment horizontal="right" vertical="center" wrapText="1"/>
    </xf>
    <xf numFmtId="0" fontId="9" fillId="0" borderId="13" xfId="0" applyFont="1" applyBorder="1" applyAlignment="1">
      <alignment horizontal="center" vertical="center" wrapText="1"/>
    </xf>
    <xf numFmtId="0" fontId="9" fillId="0" borderId="14" xfId="0" applyFont="1" applyBorder="1" applyAlignment="1">
      <alignment vertical="center" wrapText="1"/>
    </xf>
    <xf numFmtId="3" fontId="52" fillId="0" borderId="14" xfId="0" applyNumberFormat="1" applyFont="1" applyFill="1" applyBorder="1" applyAlignment="1">
      <alignment horizontal="right" vertical="center" wrapText="1"/>
    </xf>
    <xf numFmtId="3" fontId="53" fillId="0" borderId="12" xfId="0" applyNumberFormat="1" applyFont="1" applyBorder="1" applyAlignment="1">
      <alignment horizontal="right" vertical="center" wrapText="1"/>
    </xf>
    <xf numFmtId="4" fontId="53" fillId="0" borderId="12" xfId="0" applyNumberFormat="1" applyFont="1" applyBorder="1" applyAlignment="1">
      <alignment horizontal="right" vertical="center" wrapText="1"/>
    </xf>
    <xf numFmtId="4" fontId="53" fillId="0" borderId="15" xfId="0" applyNumberFormat="1" applyFont="1" applyBorder="1" applyAlignment="1">
      <alignment horizontal="right" vertical="center" wrapText="1"/>
    </xf>
    <xf numFmtId="3" fontId="53" fillId="0" borderId="12" xfId="0" applyNumberFormat="1" applyFont="1" applyFill="1" applyBorder="1" applyAlignment="1">
      <alignment horizontal="right" vertical="center" wrapText="1"/>
    </xf>
    <xf numFmtId="3" fontId="50" fillId="0" borderId="12" xfId="0" applyNumberFormat="1" applyFont="1" applyBorder="1" applyAlignment="1">
      <alignment horizontal="right" vertical="center" wrapText="1"/>
    </xf>
    <xf numFmtId="3" fontId="50" fillId="0" borderId="12" xfId="0" applyNumberFormat="1" applyFont="1" applyFill="1" applyBorder="1" applyAlignment="1">
      <alignment horizontal="right" vertical="center" wrapText="1"/>
    </xf>
    <xf numFmtId="4" fontId="50" fillId="0" borderId="12" xfId="0" applyNumberFormat="1" applyFont="1" applyBorder="1" applyAlignment="1">
      <alignment horizontal="right" vertical="center" wrapText="1"/>
    </xf>
    <xf numFmtId="4" fontId="50" fillId="0" borderId="15" xfId="0" applyNumberFormat="1" applyFont="1" applyBorder="1" applyAlignment="1">
      <alignment horizontal="right" vertical="center" wrapText="1"/>
    </xf>
    <xf numFmtId="3" fontId="50" fillId="0" borderId="14" xfId="0" applyNumberFormat="1" applyFont="1" applyBorder="1" applyAlignment="1">
      <alignment horizontal="right" vertical="center" wrapText="1"/>
    </xf>
    <xf numFmtId="3" fontId="50" fillId="0" borderId="14" xfId="0" applyNumberFormat="1" applyFont="1" applyFill="1" applyBorder="1" applyAlignment="1">
      <alignment horizontal="right" vertical="center" wrapText="1"/>
    </xf>
    <xf numFmtId="4" fontId="50" fillId="0" borderId="14" xfId="0" applyNumberFormat="1" applyFont="1" applyBorder="1" applyAlignment="1">
      <alignment horizontal="right" vertical="center" wrapText="1"/>
    </xf>
    <xf numFmtId="4" fontId="50" fillId="0" borderId="16" xfId="0" applyNumberFormat="1" applyFont="1" applyBorder="1" applyAlignment="1">
      <alignment horizontal="right" vertical="center" wrapText="1"/>
    </xf>
    <xf numFmtId="0" fontId="0" fillId="0" borderId="0" xfId="0" applyFont="1" applyAlignment="1">
      <alignment/>
    </xf>
    <xf numFmtId="0" fontId="10" fillId="0" borderId="0" xfId="0" applyFont="1" applyAlignment="1">
      <alignment vertical="center"/>
    </xf>
    <xf numFmtId="0" fontId="54" fillId="0" borderId="17" xfId="0" applyFont="1" applyBorder="1" applyAlignment="1">
      <alignment horizontal="center"/>
    </xf>
    <xf numFmtId="0" fontId="8" fillId="0" borderId="0" xfId="0" applyFont="1" applyAlignment="1">
      <alignment horizontal="left" vertical="center" wrapText="1"/>
    </xf>
    <xf numFmtId="0" fontId="8" fillId="0" borderId="0" xfId="0" applyFont="1" applyAlignment="1">
      <alignment horizontal="right" vertical="center" wrapText="1"/>
    </xf>
    <xf numFmtId="0" fontId="55" fillId="0" borderId="0" xfId="0" applyFont="1" applyAlignment="1">
      <alignment horizontal="center" vertical="center" wrapText="1"/>
    </xf>
    <xf numFmtId="0" fontId="49" fillId="0" borderId="18" xfId="0" applyFont="1" applyBorder="1" applyAlignment="1">
      <alignment horizontal="right" vertical="center"/>
    </xf>
    <xf numFmtId="0" fontId="53" fillId="0" borderId="10"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9">
      <selection activeCell="B10" sqref="B10"/>
    </sheetView>
  </sheetViews>
  <sheetFormatPr defaultColWidth="9.140625" defaultRowHeight="15"/>
  <cols>
    <col min="1" max="1" width="5.57421875" style="0" customWidth="1"/>
    <col min="2" max="2" width="30.57421875" style="0" customWidth="1"/>
    <col min="3" max="3" width="12.140625" style="28" hidden="1" customWidth="1"/>
    <col min="4" max="4" width="14.57421875" style="0" customWidth="1"/>
    <col min="5" max="5" width="15.00390625" style="0" customWidth="1"/>
    <col min="6" max="6" width="12.7109375" style="0" customWidth="1"/>
    <col min="7" max="7" width="12.8515625" style="0" customWidth="1"/>
  </cols>
  <sheetData>
    <row r="1" spans="1:7" s="4" customFormat="1" ht="15.75">
      <c r="A1" s="31" t="s">
        <v>36</v>
      </c>
      <c r="B1" s="31"/>
      <c r="C1" s="31"/>
      <c r="D1" s="31"/>
      <c r="E1" s="32" t="s">
        <v>37</v>
      </c>
      <c r="F1" s="32"/>
      <c r="G1" s="32"/>
    </row>
    <row r="2" s="5" customFormat="1" ht="15">
      <c r="C2" s="2"/>
    </row>
    <row r="3" spans="1:7" ht="72.75" customHeight="1">
      <c r="A3" s="33" t="s">
        <v>44</v>
      </c>
      <c r="B3" s="33"/>
      <c r="C3" s="33"/>
      <c r="D3" s="33"/>
      <c r="E3" s="33"/>
      <c r="F3" s="33"/>
      <c r="G3" s="33"/>
    </row>
    <row r="4" spans="1:7" ht="15">
      <c r="A4" s="1"/>
      <c r="B4" s="2"/>
      <c r="C4" s="2"/>
      <c r="D4" s="2"/>
      <c r="E4" s="34" t="s">
        <v>0</v>
      </c>
      <c r="F4" s="34"/>
      <c r="G4" s="34"/>
    </row>
    <row r="5" spans="1:7" ht="31.5" customHeight="1">
      <c r="A5" s="35" t="s">
        <v>1</v>
      </c>
      <c r="B5" s="35" t="s">
        <v>2</v>
      </c>
      <c r="C5" s="35" t="s">
        <v>3</v>
      </c>
      <c r="D5" s="35" t="s">
        <v>4</v>
      </c>
      <c r="E5" s="35" t="s">
        <v>5</v>
      </c>
      <c r="F5" s="35" t="s">
        <v>6</v>
      </c>
      <c r="G5" s="35"/>
    </row>
    <row r="6" spans="1:7" ht="28.5" customHeight="1">
      <c r="A6" s="35"/>
      <c r="B6" s="35"/>
      <c r="C6" s="35"/>
      <c r="D6" s="35"/>
      <c r="E6" s="35"/>
      <c r="F6" s="35" t="s">
        <v>4</v>
      </c>
      <c r="G6" s="36" t="s">
        <v>38</v>
      </c>
    </row>
    <row r="7" spans="1:7" ht="28.5" customHeight="1">
      <c r="A7" s="35"/>
      <c r="B7" s="35"/>
      <c r="C7" s="35"/>
      <c r="D7" s="35"/>
      <c r="E7" s="35"/>
      <c r="F7" s="35"/>
      <c r="G7" s="37"/>
    </row>
    <row r="8" spans="1:7" ht="15">
      <c r="A8" s="3" t="s">
        <v>7</v>
      </c>
      <c r="B8" s="3" t="s">
        <v>8</v>
      </c>
      <c r="C8" s="3"/>
      <c r="D8" s="3">
        <v>1</v>
      </c>
      <c r="E8" s="3">
        <v>2</v>
      </c>
      <c r="F8" s="3" t="s">
        <v>9</v>
      </c>
      <c r="G8" s="3">
        <v>4</v>
      </c>
    </row>
    <row r="9" spans="1:7" s="29" customFormat="1" ht="42.75">
      <c r="A9" s="6"/>
      <c r="B9" s="7" t="s">
        <v>42</v>
      </c>
      <c r="C9" s="8">
        <f>C10+C31</f>
        <v>41526848</v>
      </c>
      <c r="D9" s="16">
        <f>D10+D31</f>
        <v>102048059.075588</v>
      </c>
      <c r="E9" s="16">
        <f>E10+E31</f>
        <v>48211158</v>
      </c>
      <c r="F9" s="17">
        <f>_xlfn.IFERROR(E9/D9*100," ")</f>
        <v>47.243581540624426</v>
      </c>
      <c r="G9" s="18">
        <f>_xlfn.IFERROR(E9/C9*100," ")</f>
        <v>116.09635771055873</v>
      </c>
    </row>
    <row r="10" spans="1:7" s="29" customFormat="1" ht="14.25">
      <c r="A10" s="6" t="s">
        <v>7</v>
      </c>
      <c r="B10" s="7" t="s">
        <v>10</v>
      </c>
      <c r="C10" s="8">
        <f>C11+C15+C27+C28+C29</f>
        <v>39192755</v>
      </c>
      <c r="D10" s="19">
        <f>D11+D15+D27+D28+D29+D30-806278</f>
        <v>93354914.075588</v>
      </c>
      <c r="E10" s="16">
        <f>E11+E15+E27+E28+E29</f>
        <v>42890389</v>
      </c>
      <c r="F10" s="17">
        <f>_xlfn.IFERROR(E10/D10*100," ")</f>
        <v>45.9433650865688</v>
      </c>
      <c r="G10" s="18">
        <f aca="true" t="shared" si="0" ref="G10:G34">_xlfn.IFERROR(E10/C10*100," ")</f>
        <v>109.43448349063493</v>
      </c>
    </row>
    <row r="11" spans="1:7" s="29" customFormat="1" ht="14.25">
      <c r="A11" s="6" t="s">
        <v>11</v>
      </c>
      <c r="B11" s="7" t="s">
        <v>12</v>
      </c>
      <c r="C11" s="8">
        <v>13072845</v>
      </c>
      <c r="D11" s="16">
        <v>36103906</v>
      </c>
      <c r="E11" s="16">
        <v>14364087</v>
      </c>
      <c r="F11" s="17">
        <f>_xlfn.IFERROR(E11/D11*100," ")</f>
        <v>39.78540992212864</v>
      </c>
      <c r="G11" s="18">
        <f>_xlfn.IFERROR(E11/C11*100," ")</f>
        <v>109.87728378941233</v>
      </c>
    </row>
    <row r="12" spans="1:7" s="5" customFormat="1" ht="15">
      <c r="A12" s="9">
        <v>1</v>
      </c>
      <c r="B12" s="10" t="s">
        <v>13</v>
      </c>
      <c r="C12" s="11">
        <f>C11-C13-C14</f>
        <v>12525173</v>
      </c>
      <c r="D12" s="20"/>
      <c r="E12" s="21">
        <f>E11-E13-E14</f>
        <v>13376730</v>
      </c>
      <c r="F12" s="22">
        <f aca="true" t="shared" si="1" ref="F12:F34">_xlfn.IFERROR(E12/D12*100," ")</f>
      </c>
      <c r="G12" s="23">
        <f t="shared" si="0"/>
        <v>106.79876437634834</v>
      </c>
    </row>
    <row r="13" spans="1:7" s="5" customFormat="1" ht="120">
      <c r="A13" s="9">
        <v>2</v>
      </c>
      <c r="B13" s="10" t="s">
        <v>43</v>
      </c>
      <c r="C13" s="11">
        <v>0</v>
      </c>
      <c r="D13" s="20"/>
      <c r="E13" s="21">
        <v>17000</v>
      </c>
      <c r="F13" s="22">
        <f t="shared" si="1"/>
      </c>
      <c r="G13" s="23">
        <f t="shared" si="0"/>
      </c>
    </row>
    <row r="14" spans="1:7" s="5" customFormat="1" ht="15">
      <c r="A14" s="9">
        <v>3</v>
      </c>
      <c r="B14" s="10" t="s">
        <v>14</v>
      </c>
      <c r="C14" s="11">
        <v>547672</v>
      </c>
      <c r="D14" s="20"/>
      <c r="E14" s="21">
        <v>970357</v>
      </c>
      <c r="F14" s="17">
        <f t="shared" si="1"/>
      </c>
      <c r="G14" s="23">
        <f>_xlfn.IFERROR(E14/C14*100," ")</f>
        <v>177.1784936969573</v>
      </c>
    </row>
    <row r="15" spans="1:7" s="29" customFormat="1" ht="14.25">
      <c r="A15" s="6" t="s">
        <v>26</v>
      </c>
      <c r="B15" s="7" t="s">
        <v>15</v>
      </c>
      <c r="C15" s="8">
        <v>25625952</v>
      </c>
      <c r="D15" s="16">
        <v>46650000.075588</v>
      </c>
      <c r="E15" s="19">
        <v>27968854</v>
      </c>
      <c r="F15" s="17">
        <f>_xlfn.IFERROR(E15/D15*100," ")</f>
        <v>59.95467085676627</v>
      </c>
      <c r="G15" s="18">
        <f>_xlfn.IFERROR(E15/C15*100," ")</f>
        <v>109.14269253294474</v>
      </c>
    </row>
    <row r="16" spans="1:7" s="5" customFormat="1" ht="15">
      <c r="A16" s="9"/>
      <c r="B16" s="10" t="s">
        <v>16</v>
      </c>
      <c r="C16" s="12"/>
      <c r="D16" s="20"/>
      <c r="E16" s="21"/>
      <c r="F16" s="22">
        <f t="shared" si="1"/>
      </c>
      <c r="G16" s="23">
        <f t="shared" si="0"/>
      </c>
    </row>
    <row r="17" spans="1:7" s="5" customFormat="1" ht="30">
      <c r="A17" s="9">
        <v>1</v>
      </c>
      <c r="B17" s="10" t="s">
        <v>17</v>
      </c>
      <c r="C17" s="12">
        <v>8911522</v>
      </c>
      <c r="D17" s="20">
        <v>15980921</v>
      </c>
      <c r="E17" s="21">
        <v>9434482</v>
      </c>
      <c r="F17" s="22">
        <f>_xlfn.IFERROR(E17/D17*100," ")</f>
        <v>59.03590913189547</v>
      </c>
      <c r="G17" s="23">
        <f t="shared" si="0"/>
        <v>105.86835784055744</v>
      </c>
    </row>
    <row r="18" spans="1:7" s="5" customFormat="1" ht="30">
      <c r="A18" s="9">
        <v>2</v>
      </c>
      <c r="B18" s="10" t="s">
        <v>18</v>
      </c>
      <c r="C18" s="12">
        <v>629151</v>
      </c>
      <c r="D18" s="20">
        <v>1036705</v>
      </c>
      <c r="E18" s="21">
        <v>846355</v>
      </c>
      <c r="F18" s="22">
        <f>_xlfn.IFERROR(E18/D18*100," ")</f>
        <v>81.63894261144684</v>
      </c>
      <c r="G18" s="23">
        <f>_xlfn.IFERROR(E18/C18*100," ")</f>
        <v>134.52334972049636</v>
      </c>
    </row>
    <row r="19" spans="1:7" s="5" customFormat="1" ht="30">
      <c r="A19" s="9">
        <v>3</v>
      </c>
      <c r="B19" s="10" t="s">
        <v>19</v>
      </c>
      <c r="C19" s="12">
        <v>1417104</v>
      </c>
      <c r="D19" s="20">
        <v>3150070</v>
      </c>
      <c r="E19" s="21">
        <v>1803117</v>
      </c>
      <c r="F19" s="22">
        <f t="shared" si="1"/>
        <v>57.24053751186482</v>
      </c>
      <c r="G19" s="23">
        <f t="shared" si="0"/>
        <v>127.23956745588185</v>
      </c>
    </row>
    <row r="20" spans="1:7" s="5" customFormat="1" ht="30">
      <c r="A20" s="9">
        <v>4</v>
      </c>
      <c r="B20" s="10" t="s">
        <v>20</v>
      </c>
      <c r="C20" s="12">
        <v>313195</v>
      </c>
      <c r="D20" s="20">
        <v>510159</v>
      </c>
      <c r="E20" s="21">
        <v>269965</v>
      </c>
      <c r="F20" s="22">
        <f t="shared" si="1"/>
        <v>52.917815818205696</v>
      </c>
      <c r="G20" s="23">
        <f t="shared" si="0"/>
        <v>86.19709765481569</v>
      </c>
    </row>
    <row r="21" spans="1:7" s="5" customFormat="1" ht="30">
      <c r="A21" s="9">
        <v>5</v>
      </c>
      <c r="B21" s="10" t="s">
        <v>21</v>
      </c>
      <c r="C21" s="12">
        <v>37254</v>
      </c>
      <c r="D21" s="20">
        <v>73215</v>
      </c>
      <c r="E21" s="21">
        <v>41524</v>
      </c>
      <c r="F21" s="22">
        <f t="shared" si="1"/>
        <v>56.715153998497584</v>
      </c>
      <c r="G21" s="23">
        <f t="shared" si="0"/>
        <v>111.46185644494551</v>
      </c>
    </row>
    <row r="22" spans="1:7" s="5" customFormat="1" ht="30">
      <c r="A22" s="9">
        <v>6</v>
      </c>
      <c r="B22" s="10" t="s">
        <v>22</v>
      </c>
      <c r="C22" s="12">
        <v>284360</v>
      </c>
      <c r="D22" s="20">
        <v>568753</v>
      </c>
      <c r="E22" s="21">
        <v>273001</v>
      </c>
      <c r="F22" s="22">
        <f>_xlfn.IFERROR(E22/D22*100," ")</f>
        <v>47.9999226377707</v>
      </c>
      <c r="G22" s="23">
        <f t="shared" si="0"/>
        <v>96.00541567027712</v>
      </c>
    </row>
    <row r="23" spans="1:7" s="5" customFormat="1" ht="30">
      <c r="A23" s="9">
        <v>7</v>
      </c>
      <c r="B23" s="10" t="s">
        <v>23</v>
      </c>
      <c r="C23" s="12">
        <v>2224434</v>
      </c>
      <c r="D23" s="20">
        <v>4249827</v>
      </c>
      <c r="E23" s="21">
        <v>2218388</v>
      </c>
      <c r="F23" s="22">
        <f t="shared" si="1"/>
        <v>52.19948953216213</v>
      </c>
      <c r="G23" s="23">
        <f t="shared" si="0"/>
        <v>99.72820052202044</v>
      </c>
    </row>
    <row r="24" spans="1:7" s="5" customFormat="1" ht="15">
      <c r="A24" s="9">
        <v>8</v>
      </c>
      <c r="B24" s="10" t="s">
        <v>24</v>
      </c>
      <c r="C24" s="12">
        <v>3059311</v>
      </c>
      <c r="D24" s="20">
        <v>7514176.075588</v>
      </c>
      <c r="E24" s="21">
        <v>3817488</v>
      </c>
      <c r="F24" s="22">
        <f>_xlfn.IFERROR(E24/D24*100," ")</f>
        <v>50.80381350660955</v>
      </c>
      <c r="G24" s="23">
        <f t="shared" si="0"/>
        <v>124.78260627964923</v>
      </c>
    </row>
    <row r="25" spans="1:7" s="5" customFormat="1" ht="45">
      <c r="A25" s="9">
        <v>9</v>
      </c>
      <c r="B25" s="10" t="s">
        <v>40</v>
      </c>
      <c r="C25" s="12">
        <v>5105117</v>
      </c>
      <c r="D25" s="20">
        <v>8266842</v>
      </c>
      <c r="E25" s="21">
        <v>5205628</v>
      </c>
      <c r="F25" s="22">
        <f t="shared" si="1"/>
        <v>62.96997087884346</v>
      </c>
      <c r="G25" s="23">
        <f>_xlfn.IFERROR(E25/C25*100," ")</f>
        <v>101.96882853027658</v>
      </c>
    </row>
    <row r="26" spans="1:7" s="5" customFormat="1" ht="15">
      <c r="A26" s="9">
        <v>10</v>
      </c>
      <c r="B26" s="10" t="s">
        <v>25</v>
      </c>
      <c r="C26" s="12">
        <v>2098917</v>
      </c>
      <c r="D26" s="20">
        <v>2978367</v>
      </c>
      <c r="E26" s="21">
        <v>2673589</v>
      </c>
      <c r="F26" s="22">
        <f>_xlfn.IFERROR(E26/D26*100," ")</f>
        <v>89.76694275755808</v>
      </c>
      <c r="G26" s="23">
        <f t="shared" si="0"/>
        <v>127.3794533085396</v>
      </c>
    </row>
    <row r="27" spans="1:7" s="29" customFormat="1" ht="42.75">
      <c r="A27" s="6" t="s">
        <v>26</v>
      </c>
      <c r="B27" s="7" t="s">
        <v>27</v>
      </c>
      <c r="C27" s="8">
        <v>493958</v>
      </c>
      <c r="D27" s="16">
        <v>1607948</v>
      </c>
      <c r="E27" s="19">
        <v>557448</v>
      </c>
      <c r="F27" s="17">
        <f t="shared" si="1"/>
        <v>34.66828529280798</v>
      </c>
      <c r="G27" s="18">
        <f>_xlfn.IFERROR(E27/C27*100," ")</f>
        <v>112.85331951299504</v>
      </c>
    </row>
    <row r="28" spans="1:7" s="29" customFormat="1" ht="28.5">
      <c r="A28" s="6" t="s">
        <v>28</v>
      </c>
      <c r="B28" s="7" t="s">
        <v>29</v>
      </c>
      <c r="C28" s="8"/>
      <c r="D28" s="16">
        <v>11400</v>
      </c>
      <c r="E28" s="19"/>
      <c r="F28" s="17">
        <f t="shared" si="1"/>
        <v>0</v>
      </c>
      <c r="G28" s="18">
        <f t="shared" si="0"/>
      </c>
    </row>
    <row r="29" spans="1:7" s="29" customFormat="1" ht="14.25">
      <c r="A29" s="6" t="s">
        <v>30</v>
      </c>
      <c r="B29" s="7" t="s">
        <v>31</v>
      </c>
      <c r="C29" s="8"/>
      <c r="D29" s="16">
        <v>3500000</v>
      </c>
      <c r="E29" s="19"/>
      <c r="F29" s="17">
        <f t="shared" si="1"/>
        <v>0</v>
      </c>
      <c r="G29" s="18">
        <f t="shared" si="0"/>
      </c>
    </row>
    <row r="30" spans="1:7" s="29" customFormat="1" ht="28.5">
      <c r="A30" s="6" t="s">
        <v>39</v>
      </c>
      <c r="B30" s="7" t="s">
        <v>41</v>
      </c>
      <c r="C30" s="8"/>
      <c r="D30" s="16">
        <v>6287938</v>
      </c>
      <c r="E30" s="19"/>
      <c r="F30" s="17">
        <f t="shared" si="1"/>
        <v>0</v>
      </c>
      <c r="G30" s="18"/>
    </row>
    <row r="31" spans="1:7" s="29" customFormat="1" ht="42.75">
      <c r="A31" s="6" t="s">
        <v>8</v>
      </c>
      <c r="B31" s="7" t="s">
        <v>32</v>
      </c>
      <c r="C31" s="8">
        <v>2334093</v>
      </c>
      <c r="D31" s="16">
        <v>8693145</v>
      </c>
      <c r="E31" s="19">
        <v>5320769</v>
      </c>
      <c r="F31" s="17">
        <f>_xlfn.IFERROR(E31/D31*100," ")</f>
        <v>61.20649086147763</v>
      </c>
      <c r="G31" s="18">
        <f>_xlfn.IFERROR(E31/C31*100," ")</f>
        <v>227.95874029012552</v>
      </c>
    </row>
    <row r="32" spans="1:7" s="5" customFormat="1" ht="30">
      <c r="A32" s="9">
        <v>1</v>
      </c>
      <c r="B32" s="10" t="s">
        <v>33</v>
      </c>
      <c r="C32" s="11">
        <v>316</v>
      </c>
      <c r="D32" s="20">
        <v>0</v>
      </c>
      <c r="E32" s="21">
        <v>69</v>
      </c>
      <c r="F32" s="22">
        <f t="shared" si="1"/>
      </c>
      <c r="G32" s="23">
        <f t="shared" si="0"/>
        <v>21.835443037974684</v>
      </c>
    </row>
    <row r="33" spans="1:7" s="5" customFormat="1" ht="30">
      <c r="A33" s="9">
        <v>2</v>
      </c>
      <c r="B33" s="10" t="s">
        <v>34</v>
      </c>
      <c r="C33" s="11">
        <f>C31-C32-C34</f>
        <v>1934239</v>
      </c>
      <c r="D33" s="20">
        <v>8198552</v>
      </c>
      <c r="E33" s="21">
        <f>E31-E32-E34</f>
        <v>4920023</v>
      </c>
      <c r="F33" s="22">
        <f t="shared" si="1"/>
        <v>60.01087753056882</v>
      </c>
      <c r="G33" s="23">
        <f t="shared" si="0"/>
        <v>254.36479152783082</v>
      </c>
    </row>
    <row r="34" spans="1:7" s="5" customFormat="1" ht="30.75" thickBot="1">
      <c r="A34" s="13">
        <v>3</v>
      </c>
      <c r="B34" s="14" t="s">
        <v>35</v>
      </c>
      <c r="C34" s="15">
        <v>399538</v>
      </c>
      <c r="D34" s="24">
        <v>494593</v>
      </c>
      <c r="E34" s="25">
        <v>400677</v>
      </c>
      <c r="F34" s="26">
        <f t="shared" si="1"/>
        <v>81.01145790579325</v>
      </c>
      <c r="G34" s="27">
        <f t="shared" si="0"/>
        <v>100.28507926655288</v>
      </c>
    </row>
    <row r="35" spans="5:7" ht="16.5">
      <c r="E35" s="30" t="s">
        <v>45</v>
      </c>
      <c r="F35" s="30"/>
      <c r="G35" s="30"/>
    </row>
  </sheetData>
  <sheetProtection/>
  <mergeCells count="13">
    <mergeCell ref="E35:G35"/>
    <mergeCell ref="A1:D1"/>
    <mergeCell ref="E1:G1"/>
    <mergeCell ref="A3:G3"/>
    <mergeCell ref="E4:G4"/>
    <mergeCell ref="A5:A7"/>
    <mergeCell ref="B5:B7"/>
    <mergeCell ref="C5:C7"/>
    <mergeCell ref="D5:D7"/>
    <mergeCell ref="E5:E7"/>
    <mergeCell ref="F5:G5"/>
    <mergeCell ref="F6:F7"/>
    <mergeCell ref="G6:G7"/>
  </mergeCells>
  <printOptions horizontalCentered="1"/>
  <pageMargins left="0.25" right="0.2" top="0.75" bottom="0.8"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2020-10-14T03:06:04Z</cp:lastPrinted>
  <dcterms:created xsi:type="dcterms:W3CDTF">2019-10-15T07:12:00Z</dcterms:created>
  <dcterms:modified xsi:type="dcterms:W3CDTF">2020-10-26T08:41:04Z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