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015" windowHeight="7650" activeTab="0"/>
  </bookViews>
  <sheets>
    <sheet name="Bao cao" sheetId="1" r:id="rId1"/>
  </sheets>
  <definedNames>
    <definedName name="_xlfn.IFERROR" hidden="1">#NAME?</definedName>
  </definedNames>
  <calcPr fullCalcOnLoad="1"/>
</workbook>
</file>

<file path=xl/sharedStrings.xml><?xml version="1.0" encoding="utf-8"?>
<sst xmlns="http://schemas.openxmlformats.org/spreadsheetml/2006/main" count="66" uniqueCount="58">
  <si>
    <t>UBND THÀNH PHỐ HỒ CHÍ MINH</t>
  </si>
  <si>
    <t>Biểu số 60/CK-NSNN</t>
  </si>
  <si>
    <t>TÌNH HÌNH THỰC HIỆN THU NGÂN SÁCH NHÀ NƯỚC 3 THÁNG ĐẦU NĂM 2019</t>
  </si>
  <si>
    <t>Đơn vị: Triệu đồng</t>
  </si>
  <si>
    <t>STT</t>
  </si>
  <si>
    <t>NỘI DUNG</t>
  </si>
  <si>
    <t>CÙNG KỲ</t>
  </si>
  <si>
    <t>DỰ TOÁN NĂM 2019</t>
  </si>
  <si>
    <t xml:space="preserve">ƯỚC THỰC HIỆN </t>
  </si>
  <si>
    <t>SO SÁNH ƯỚC THỰC HIỆN VỚI (%)</t>
  </si>
  <si>
    <t>DỰ TOÁN NĂM</t>
  </si>
  <si>
    <t>CÙNG KỲ NĂM TRƯỚC</t>
  </si>
  <si>
    <t>A</t>
  </si>
  <si>
    <t>B</t>
  </si>
  <si>
    <t>3=2/1</t>
  </si>
  <si>
    <t>TỔNG THU NSNN TRÊN ĐỊA BÀN (không kể GTGC, các khoản chuyển giao giữa các cấp NS địa phương)</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</si>
  <si>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</si>
  <si>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</si>
  <si>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</si>
  <si>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</si>
  <si>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</si>
  <si>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</si>
  <si>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</si>
  <si>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</si>
  <si>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</si>
  <si>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</si>
  <si>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</si>
  <si>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</si>
  <si>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</si>
  <si>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</si>
  <si>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</si>
  <si>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</si>
  <si>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</si>
  <si>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</si>
  <si>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</si>
  <si>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2.10. Thu từ quỹ đất công ích, thu hoa lợi công sản khác, thu từ bán tài sản nhà nước và thu khác</t>
  </si>
  <si>
    <t>II</t>
  </si>
  <si>
    <t>Thu từ dầu thô</t>
  </si>
  <si>
    <t>III</t>
  </si>
  <si>
    <t>Thu từ hoạt động xuất nhập khẩu</t>
  </si>
  <si>
    <t>Thuế giá trị gia tăng thu từ hàng hóa nhập khẩu</t>
  </si>
  <si>
    <t>Thuế XNK, thuế TTĐB hàng hóa nhập khẩu</t>
  </si>
  <si>
    <t>Thuế xuất khẩu</t>
  </si>
  <si>
    <t>Thuế nhập khẩu</t>
  </si>
  <si>
    <t>Thuế tiêu tiêu thụ đặc biệt thu từ hàng hóa nhập khẩu</t>
  </si>
  <si>
    <t>Thuế bảo vệ môi trường thu từ hàng hóa nhập khẩu</t>
  </si>
  <si>
    <t>Thu khác</t>
  </si>
  <si>
    <t>IV</t>
  </si>
  <si>
    <t>Thu viện trợ</t>
  </si>
  <si>
    <t>V</t>
  </si>
  <si>
    <t>Các khoản huy động, đóng góp</t>
  </si>
  <si>
    <t>THU NSĐP (không kể GTGC, các khoản chuyển giao giữa các cấp NS địa phương)</t>
  </si>
  <si>
    <t>Thu NSĐP theo phân cấp:</t>
  </si>
  <si>
    <t>- Từ các khoản thu phân chia</t>
  </si>
  <si>
    <t>- Các khoản thu NSĐP được hưởng 100%</t>
  </si>
  <si>
    <t>Thu chuyển nguồn từ năm trước sang</t>
  </si>
  <si>
    <t>Thu bổ sung từ ngân sách cấp trên</t>
  </si>
  <si>
    <t>Thu bổ sung từ nguồn cải cách tiền lương đưa vào cân đối chi thường xuyên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</si>
</sst>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s>
  <fonts count="47">
    <font>
      <sz val="11"/>
      <color theme="1"/>
      <name val="Calibri"/>
      <family val="2"/>
    </font>
    <font>
      <sz val="11"/>
      <color indexed="8"/>
      <name val="Arial"/>
      <family val="2"/>
    </font>
    <font>
      <b/>
      <sz val="12"/>
      <color indexed="8"/>
      <name val="Times New Roman"/>
      <family val="1"/>
    </font>
    <font>
      <b/>
      <sz val="14"/>
      <color indexed="8"/>
      <name val="Times New Roman"/>
      <family val="1"/>
    </font>
    <font>
      <sz val="11"/>
      <color indexed="8"/>
      <name val="Times New Roman"/>
      <family val="1"/>
    </font>
    <font>
      <i/>
      <sz val="10"/>
      <color indexed="8"/>
      <name val="Times New Roman"/>
      <family val="1"/>
    </font>
    <font>
      <b/>
      <sz val="11"/>
      <name val="Times New Roman"/>
      <family val="1"/>
    </font>
    <font>
      <sz val="11"/>
      <name val="Times New Roman"/>
      <family val="1"/>
    </font>
    <font>
      <i/>
      <sz val="11"/>
      <name val="Times New Roman"/>
      <family val="1"/>
    </font>
    <font>
      <sz val="12"/>
      <color indexed="8"/>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rgb="FF000000"/>
      <name val="Times New Roman"/>
      <family val="1"/>
    </font>
    <font>
      <b/>
      <sz val="12"/>
      <color rgb="FF000000"/>
      <name val="Times New Roman"/>
      <family val="1"/>
    </font>
    <font>
      <b/>
      <sz val="14"/>
      <color rgb="FF000000"/>
      <name val="Times New Roman"/>
      <family val="1"/>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8" borderId="2"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Font="1" applyAlignment="1">
      <alignment/>
    </xf>
    <xf numFmtId="0" fontId="42" fillId="33" borderId="0" xfId="0" applyFont="1" applyFill="1" applyAlignment="1">
      <alignment vertical="center"/>
    </xf>
    <xf numFmtId="0" fontId="42" fillId="0" borderId="0" xfId="0" applyFont="1" applyFill="1" applyAlignment="1">
      <alignment vertical="center"/>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10" xfId="0" applyFont="1" applyFill="1" applyBorder="1" applyAlignment="1">
      <alignment horizontal="justify" vertical="center" wrapText="1"/>
    </xf>
    <xf numFmtId="3" fontId="6" fillId="0" borderId="10" xfId="0" applyNumberFormat="1" applyFont="1" applyFill="1" applyBorder="1" applyAlignment="1">
      <alignment horizontal="right" vertical="center" wrapText="1"/>
    </xf>
    <xf numFmtId="4" fontId="6" fillId="33" borderId="10" xfId="0" applyNumberFormat="1" applyFont="1" applyFill="1" applyBorder="1" applyAlignment="1">
      <alignment horizontal="righ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3" fontId="7" fillId="0"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7" fillId="33" borderId="10" xfId="0" applyFont="1" applyFill="1" applyBorder="1" applyAlignment="1">
      <alignment horizontal="justify"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justify" vertical="center" wrapText="1"/>
    </xf>
    <xf numFmtId="3" fontId="8" fillId="0" borderId="10" xfId="0" applyNumberFormat="1" applyFont="1" applyFill="1" applyBorder="1" applyAlignment="1">
      <alignment horizontal="right" vertical="center" wrapText="1"/>
    </xf>
    <xf numFmtId="4" fontId="8" fillId="33" borderId="10" xfId="0" applyNumberFormat="1" applyFont="1" applyFill="1" applyBorder="1" applyAlignment="1">
      <alignment horizontal="right" vertical="center" wrapText="1"/>
    </xf>
    <xf numFmtId="3" fontId="7" fillId="0" borderId="10" xfId="0" applyNumberFormat="1" applyFont="1" applyFill="1" applyBorder="1" applyAlignment="1">
      <alignment vertical="center" wrapText="1"/>
    </xf>
    <xf numFmtId="0" fontId="8" fillId="33" borderId="10" xfId="0" applyFont="1" applyFill="1" applyBorder="1" applyAlignment="1" quotePrefix="1">
      <alignment horizontal="justify" vertical="center" wrapText="1"/>
    </xf>
    <xf numFmtId="3" fontId="8" fillId="0" borderId="11" xfId="0" applyNumberFormat="1" applyFont="1" applyFill="1" applyBorder="1" applyAlignment="1">
      <alignment vertical="center" wrapText="1"/>
    </xf>
    <xf numFmtId="0" fontId="43" fillId="33" borderId="10" xfId="0" applyFont="1" applyFill="1" applyBorder="1" applyAlignment="1">
      <alignment horizontal="center" vertical="center"/>
    </xf>
    <xf numFmtId="0" fontId="42" fillId="33" borderId="10" xfId="0" applyFont="1" applyFill="1" applyBorder="1" applyAlignment="1">
      <alignment vertical="center"/>
    </xf>
    <xf numFmtId="3" fontId="42" fillId="0" borderId="10" xfId="0" applyNumberFormat="1" applyFont="1" applyFill="1" applyBorder="1" applyAlignment="1">
      <alignment vertical="center"/>
    </xf>
    <xf numFmtId="4" fontId="42" fillId="33" borderId="10" xfId="0" applyNumberFormat="1" applyFont="1" applyFill="1" applyBorder="1" applyAlignment="1">
      <alignment vertical="center"/>
    </xf>
    <xf numFmtId="0" fontId="42" fillId="33" borderId="10" xfId="0" applyFont="1" applyFill="1" applyBorder="1" applyAlignment="1">
      <alignment horizontal="center" vertical="center"/>
    </xf>
    <xf numFmtId="0" fontId="42" fillId="33" borderId="10" xfId="0" applyFont="1" applyFill="1" applyBorder="1" applyAlignment="1">
      <alignment vertical="center" wrapText="1"/>
    </xf>
    <xf numFmtId="0" fontId="42" fillId="0" borderId="10" xfId="0" applyFont="1" applyFill="1" applyBorder="1" applyAlignment="1">
      <alignment vertical="center"/>
    </xf>
    <xf numFmtId="164" fontId="42" fillId="0" borderId="10" xfId="41" applyNumberFormat="1" applyFont="1" applyFill="1" applyBorder="1" applyAlignment="1">
      <alignment vertical="center"/>
    </xf>
    <xf numFmtId="0" fontId="44" fillId="33" borderId="0" xfId="0" applyFont="1" applyFill="1" applyAlignment="1">
      <alignment horizontal="left" vertical="center" wrapText="1"/>
    </xf>
    <xf numFmtId="0" fontId="44" fillId="33" borderId="0" xfId="0" applyFont="1" applyFill="1" applyAlignment="1">
      <alignment horizontal="right" vertical="center" wrapText="1"/>
    </xf>
    <xf numFmtId="0" fontId="45" fillId="33" borderId="0" xfId="0" applyFont="1" applyFill="1" applyAlignment="1">
      <alignment horizontal="center" vertical="center"/>
    </xf>
    <xf numFmtId="0" fontId="46" fillId="33" borderId="0" xfId="0" applyFont="1" applyFill="1" applyBorder="1" applyAlignment="1">
      <alignment horizontal="right" vertical="center"/>
    </xf>
    <xf numFmtId="0" fontId="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5"/>
  <sheetViews>
    <sheetView tabSelected="1" zoomScalePageLayoutView="0" workbookViewId="0" topLeftCell="A1">
      <selection activeCell="C41" sqref="C41"/>
    </sheetView>
  </sheetViews>
  <sheetFormatPr defaultColWidth="9.140625" defaultRowHeight="14.25" customHeight="1"/>
  <cols>
    <col min="1" max="1" width="4.421875" style="0" bestFit="1" customWidth="1"/>
    <col min="2" max="2" width="35.57421875" style="0" customWidth="1"/>
    <col min="3" max="3" width="14.28125" style="0" customWidth="1"/>
    <col min="4" max="4" width="13.421875" style="0" customWidth="1"/>
    <col min="5" max="5" width="12.28125" style="0" customWidth="1"/>
    <col min="6" max="6" width="6.421875" style="0" bestFit="1" customWidth="1"/>
    <col min="7" max="7" width="8.7109375" style="0" bestFit="1" customWidth="1"/>
  </cols>
  <sheetData>
    <row r="1" spans="1:7" ht="14.25" customHeight="1">
      <c r="A1" s="29" t="s">
        <v>0</v>
      </c>
      <c r="B1" s="29"/>
      <c r="C1" s="29"/>
      <c r="D1" s="29"/>
      <c r="E1" s="30" t="s">
        <v>1</v>
      </c>
      <c r="F1" s="30"/>
      <c r="G1" s="30"/>
    </row>
    <row r="2" spans="1:7" ht="31.5" customHeight="1">
      <c r="A2" s="31" t="s">
        <v>2</v>
      </c>
      <c r="B2" s="31"/>
      <c r="C2" s="31"/>
      <c r="D2" s="31"/>
      <c r="E2" s="31"/>
      <c r="F2" s="31"/>
      <c r="G2" s="31"/>
    </row>
    <row r="3" spans="1:7" ht="14.25" customHeight="1">
      <c r="A3" s="1"/>
      <c r="B3" s="1"/>
      <c r="C3" s="2"/>
      <c r="D3" s="2"/>
      <c r="E3" s="2"/>
      <c r="F3" s="32" t="s">
        <v>3</v>
      </c>
      <c r="G3" s="32"/>
    </row>
    <row r="4" spans="1:7" ht="45.75" customHeight="1">
      <c r="A4" s="33" t="s">
        <v>4</v>
      </c>
      <c r="B4" s="33" t="s">
        <v>5</v>
      </c>
      <c r="C4" s="34" t="s">
        <v>6</v>
      </c>
      <c r="D4" s="34" t="s">
        <v>7</v>
      </c>
      <c r="E4" s="34" t="s">
        <v>8</v>
      </c>
      <c r="F4" s="33" t="s">
        <v>9</v>
      </c>
      <c r="G4" s="33"/>
    </row>
    <row r="5" spans="1:7" ht="48.75" customHeight="1">
      <c r="A5" s="33"/>
      <c r="B5" s="33"/>
      <c r="C5" s="34"/>
      <c r="D5" s="34"/>
      <c r="E5" s="34"/>
      <c r="F5" s="3" t="s">
        <v>10</v>
      </c>
      <c r="G5" s="3" t="s">
        <v>11</v>
      </c>
    </row>
    <row r="6" spans="1:7" ht="14.25" customHeight="1">
      <c r="A6" s="4" t="s">
        <v>12</v>
      </c>
      <c r="B6" s="4" t="s">
        <v>13</v>
      </c>
      <c r="C6" s="5"/>
      <c r="D6" s="5">
        <v>1</v>
      </c>
      <c r="E6" s="5">
        <v>2</v>
      </c>
      <c r="F6" s="4" t="s">
        <v>14</v>
      </c>
      <c r="G6" s="4">
        <v>4</v>
      </c>
    </row>
    <row r="7" spans="1:7" ht="14.25" customHeight="1">
      <c r="A7" s="3" t="s">
        <v>12</v>
      </c>
      <c r="B7" s="6" t="s">
        <v>15</v>
      </c>
      <c r="C7" s="7">
        <f>C8+C26+C27+C35+C36</f>
        <v>91777386</v>
      </c>
      <c r="D7" s="7">
        <f>SUM(D8,D26,D27,D35)</f>
        <v>399125000</v>
      </c>
      <c r="E7" s="7">
        <f>SUM(E8,E26,E27,E35,E36)</f>
        <v>98364795</v>
      </c>
      <c r="F7" s="8">
        <f>_xlfn.IFERROR(E7/D7*100," ")</f>
        <v>24.64510992796743</v>
      </c>
      <c r="G7" s="8">
        <f>_xlfn.IFERROR(E7/C7*100," ")</f>
        <v>107.17759492518124</v>
      </c>
    </row>
    <row r="8" spans="1:7" ht="14.25" customHeight="1">
      <c r="A8" s="3" t="s">
        <v>16</v>
      </c>
      <c r="B8" s="9" t="s">
        <v>17</v>
      </c>
      <c r="C8" s="7">
        <f>C9+C10+C11+C12+C13+C14+C15+C16+C22+C23+C24+C25</f>
        <v>63419394</v>
      </c>
      <c r="D8" s="7">
        <f>D9+D10+D11+D12+D13+D14+D15+D16+D22+D23+D24+D25</f>
        <v>272325000</v>
      </c>
      <c r="E8" s="7">
        <f>E9+E10+E11+E12+E13+E14+E15+E16+E22+E23+E24+E25</f>
        <v>66761445</v>
      </c>
      <c r="F8" s="8">
        <f aca="true" t="shared" si="0" ref="F8:F45">_xlfn.IFERROR(E8/D8*100," ")</f>
        <v>24.515356651060312</v>
      </c>
      <c r="G8" s="8">
        <f aca="true" t="shared" si="1" ref="G8:G45">_xlfn.IFERROR(E8/C8*100," ")</f>
        <v>105.26976180188666</v>
      </c>
    </row>
    <row r="9" spans="1:7" ht="14.25" customHeight="1">
      <c r="A9" s="4">
        <v>1</v>
      </c>
      <c r="B9" s="10" t="s">
        <v>18</v>
      </c>
      <c r="C9" s="11">
        <v>6248663</v>
      </c>
      <c r="D9" s="11">
        <v>29899000</v>
      </c>
      <c r="E9" s="11">
        <v>6703978</v>
      </c>
      <c r="F9" s="12">
        <f t="shared" si="0"/>
        <v>22.422081006053716</v>
      </c>
      <c r="G9" s="12">
        <f t="shared" si="1"/>
        <v>107.28659874920443</v>
      </c>
    </row>
    <row r="10" spans="1:7" ht="14.25" customHeight="1">
      <c r="A10" s="4">
        <v>2</v>
      </c>
      <c r="B10" s="13" t="s">
        <v>19</v>
      </c>
      <c r="C10" s="11">
        <v>15285889</v>
      </c>
      <c r="D10" s="11">
        <v>76450000</v>
      </c>
      <c r="E10" s="11">
        <v>17654109</v>
      </c>
      <c r="F10" s="12">
        <f t="shared" si="0"/>
        <v>23.092359712230216</v>
      </c>
      <c r="G10" s="12">
        <f t="shared" si="1"/>
        <v>115.4928509555447</v>
      </c>
    </row>
    <row r="11" spans="1:7" ht="14.25" customHeight="1">
      <c r="A11" s="4">
        <v>3</v>
      </c>
      <c r="B11" s="13" t="s">
        <v>20</v>
      </c>
      <c r="C11" s="11">
        <v>16677337</v>
      </c>
      <c r="D11" s="11">
        <v>69114000</v>
      </c>
      <c r="E11" s="11">
        <v>19717442</v>
      </c>
      <c r="F11" s="12">
        <f t="shared" si="0"/>
        <v>28.528868246664928</v>
      </c>
      <c r="G11" s="12">
        <f t="shared" si="1"/>
        <v>118.22895945557734</v>
      </c>
    </row>
    <row r="12" spans="1:7" ht="14.25" customHeight="1">
      <c r="A12" s="4">
        <v>4</v>
      </c>
      <c r="B12" s="13" t="s">
        <v>21</v>
      </c>
      <c r="C12" s="11">
        <v>10333244</v>
      </c>
      <c r="D12" s="11">
        <v>43000000</v>
      </c>
      <c r="E12" s="11">
        <v>12946145</v>
      </c>
      <c r="F12" s="12">
        <f t="shared" si="0"/>
        <v>30.107313953488372</v>
      </c>
      <c r="G12" s="12">
        <f t="shared" si="1"/>
        <v>125.28635731431486</v>
      </c>
    </row>
    <row r="13" spans="1:7" ht="14.25" customHeight="1">
      <c r="A13" s="4">
        <v>5</v>
      </c>
      <c r="B13" s="13" t="s">
        <v>22</v>
      </c>
      <c r="C13" s="11">
        <v>1672030</v>
      </c>
      <c r="D13" s="11">
        <v>12935000</v>
      </c>
      <c r="E13" s="11">
        <v>2091631</v>
      </c>
      <c r="F13" s="12">
        <f t="shared" si="0"/>
        <v>16.17032083494395</v>
      </c>
      <c r="G13" s="12">
        <f t="shared" si="1"/>
        <v>125.09530331393574</v>
      </c>
    </row>
    <row r="14" spans="1:7" ht="14.25" customHeight="1">
      <c r="A14" s="4">
        <v>6</v>
      </c>
      <c r="B14" s="13" t="s">
        <v>23</v>
      </c>
      <c r="C14" s="11">
        <v>1483598</v>
      </c>
      <c r="D14" s="11">
        <v>6900000</v>
      </c>
      <c r="E14" s="11">
        <v>1681743</v>
      </c>
      <c r="F14" s="12">
        <f t="shared" si="0"/>
        <v>24.37308695652174</v>
      </c>
      <c r="G14" s="12">
        <f t="shared" si="1"/>
        <v>113.35570686938105</v>
      </c>
    </row>
    <row r="15" spans="1:7" ht="14.25" customHeight="1">
      <c r="A15" s="4">
        <v>7</v>
      </c>
      <c r="B15" s="13" t="s">
        <v>24</v>
      </c>
      <c r="C15" s="11">
        <v>1232608</v>
      </c>
      <c r="D15" s="11">
        <v>4600000</v>
      </c>
      <c r="E15" s="11">
        <v>1541381</v>
      </c>
      <c r="F15" s="12">
        <f t="shared" si="0"/>
        <v>33.50828260869565</v>
      </c>
      <c r="G15" s="12">
        <f t="shared" si="1"/>
        <v>125.05038098081467</v>
      </c>
    </row>
    <row r="16" spans="1:7" ht="14.25" customHeight="1">
      <c r="A16" s="4">
        <v>8</v>
      </c>
      <c r="B16" s="13" t="s">
        <v>25</v>
      </c>
      <c r="C16" s="11">
        <f>SUM(C17,C18,C19,C20,C21)</f>
        <v>6281706</v>
      </c>
      <c r="D16" s="11">
        <f>SUM(D17,D18,D19,D20,D21)</f>
        <v>15300000</v>
      </c>
      <c r="E16" s="11">
        <f>SUM(E17:E21)</f>
        <v>1701773</v>
      </c>
      <c r="F16" s="12">
        <f t="shared" si="0"/>
        <v>11.122699346405229</v>
      </c>
      <c r="G16" s="12">
        <f t="shared" si="1"/>
        <v>27.09093676144665</v>
      </c>
    </row>
    <row r="17" spans="1:7" ht="14.25" customHeight="1">
      <c r="A17" s="14" t="s">
        <v>26</v>
      </c>
      <c r="B17" s="15" t="s">
        <v>27</v>
      </c>
      <c r="C17" s="16"/>
      <c r="D17" s="16"/>
      <c r="E17" s="16"/>
      <c r="F17" s="17" t="str">
        <f t="shared" si="0"/>
        <v> </v>
      </c>
      <c r="G17" s="17" t="str">
        <f t="shared" si="1"/>
        <v> </v>
      </c>
    </row>
    <row r="18" spans="1:7" ht="14.25" customHeight="1">
      <c r="A18" s="14" t="s">
        <v>26</v>
      </c>
      <c r="B18" s="15" t="s">
        <v>28</v>
      </c>
      <c r="C18" s="16">
        <v>31961</v>
      </c>
      <c r="D18" s="16">
        <v>300000</v>
      </c>
      <c r="E18" s="16">
        <v>37264</v>
      </c>
      <c r="F18" s="17">
        <f t="shared" si="0"/>
        <v>12.421333333333333</v>
      </c>
      <c r="G18" s="17">
        <f t="shared" si="1"/>
        <v>116.5920966177529</v>
      </c>
    </row>
    <row r="19" spans="1:7" ht="14.25" customHeight="1">
      <c r="A19" s="14" t="s">
        <v>26</v>
      </c>
      <c r="B19" s="15" t="s">
        <v>29</v>
      </c>
      <c r="C19" s="16">
        <v>5201458</v>
      </c>
      <c r="D19" s="16">
        <v>10000000</v>
      </c>
      <c r="E19" s="16">
        <v>1307931</v>
      </c>
      <c r="F19" s="17">
        <f t="shared" si="0"/>
        <v>13.07931</v>
      </c>
      <c r="G19" s="17">
        <f t="shared" si="1"/>
        <v>25.14546882816318</v>
      </c>
    </row>
    <row r="20" spans="1:7" ht="14.25" customHeight="1">
      <c r="A20" s="14" t="s">
        <v>26</v>
      </c>
      <c r="B20" s="15" t="s">
        <v>30</v>
      </c>
      <c r="C20" s="16">
        <v>929108</v>
      </c>
      <c r="D20" s="16">
        <v>4600000</v>
      </c>
      <c r="E20" s="16">
        <v>274568</v>
      </c>
      <c r="F20" s="17">
        <f t="shared" si="0"/>
        <v>5.968869565217391</v>
      </c>
      <c r="G20" s="17">
        <f t="shared" si="1"/>
        <v>29.551785153071545</v>
      </c>
    </row>
    <row r="21" spans="1:7" ht="14.25" customHeight="1">
      <c r="A21" s="14" t="s">
        <v>26</v>
      </c>
      <c r="B21" s="15" t="s">
        <v>31</v>
      </c>
      <c r="C21" s="16">
        <v>119179</v>
      </c>
      <c r="D21" s="16">
        <v>400000</v>
      </c>
      <c r="E21" s="16">
        <v>82010</v>
      </c>
      <c r="F21" s="17">
        <f t="shared" si="0"/>
        <v>20.5025</v>
      </c>
      <c r="G21" s="17">
        <f t="shared" si="1"/>
        <v>68.81245857072135</v>
      </c>
    </row>
    <row r="22" spans="1:7" ht="14.25" customHeight="1">
      <c r="A22" s="4">
        <v>9</v>
      </c>
      <c r="B22" s="13" t="s">
        <v>32</v>
      </c>
      <c r="C22" s="11"/>
      <c r="D22" s="11"/>
      <c r="E22" s="11"/>
      <c r="F22" s="12" t="str">
        <f t="shared" si="0"/>
        <v> </v>
      </c>
      <c r="G22" s="12" t="str">
        <f t="shared" si="1"/>
        <v> </v>
      </c>
    </row>
    <row r="23" spans="1:7" ht="14.25" customHeight="1">
      <c r="A23" s="4">
        <v>10</v>
      </c>
      <c r="B23" s="13" t="s">
        <v>33</v>
      </c>
      <c r="C23" s="11">
        <v>1595150</v>
      </c>
      <c r="D23" s="11">
        <v>6150000</v>
      </c>
      <c r="E23" s="11">
        <v>1227220</v>
      </c>
      <c r="F23" s="12">
        <f t="shared" si="0"/>
        <v>19.954796747967478</v>
      </c>
      <c r="G23" s="12">
        <f t="shared" si="1"/>
        <v>76.93445757452278</v>
      </c>
    </row>
    <row r="24" spans="1:7" ht="14.25" customHeight="1">
      <c r="A24" s="4">
        <v>11</v>
      </c>
      <c r="B24" s="13" t="s">
        <v>34</v>
      </c>
      <c r="C24" s="11">
        <v>873980</v>
      </c>
      <c r="D24" s="11">
        <v>3325000</v>
      </c>
      <c r="E24" s="11">
        <v>980417</v>
      </c>
      <c r="F24" s="12">
        <f t="shared" si="0"/>
        <v>29.486225563909773</v>
      </c>
      <c r="G24" s="12">
        <f t="shared" si="1"/>
        <v>112.17842513558662</v>
      </c>
    </row>
    <row r="25" spans="1:7" ht="14.25" customHeight="1">
      <c r="A25" s="4">
        <v>12</v>
      </c>
      <c r="B25" s="13" t="s">
        <v>35</v>
      </c>
      <c r="C25" s="11">
        <v>1735189</v>
      </c>
      <c r="D25" s="11">
        <v>4652000</v>
      </c>
      <c r="E25" s="18">
        <v>515606</v>
      </c>
      <c r="F25" s="12">
        <f t="shared" si="0"/>
        <v>11.0835339638865</v>
      </c>
      <c r="G25" s="12">
        <f t="shared" si="1"/>
        <v>29.71468814060025</v>
      </c>
    </row>
    <row r="26" spans="1:7" ht="14.25" customHeight="1">
      <c r="A26" s="3" t="s">
        <v>36</v>
      </c>
      <c r="B26" s="6" t="s">
        <v>37</v>
      </c>
      <c r="C26" s="7">
        <v>5477382</v>
      </c>
      <c r="D26" s="7">
        <v>18000000</v>
      </c>
      <c r="E26" s="7">
        <v>4898126</v>
      </c>
      <c r="F26" s="8">
        <f t="shared" si="0"/>
        <v>27.21181111111111</v>
      </c>
      <c r="G26" s="8">
        <f t="shared" si="1"/>
        <v>89.42458276600024</v>
      </c>
    </row>
    <row r="27" spans="1:7" ht="14.25" customHeight="1">
      <c r="A27" s="3" t="s">
        <v>38</v>
      </c>
      <c r="B27" s="6" t="s">
        <v>39</v>
      </c>
      <c r="C27" s="7">
        <f>SUM(C28,C29,C34)</f>
        <v>22860126</v>
      </c>
      <c r="D27" s="7">
        <f>SUM(D28,D29,D34)</f>
        <v>108800000</v>
      </c>
      <c r="E27" s="7">
        <f>SUM(E28,E29,E34)</f>
        <v>26700000</v>
      </c>
      <c r="F27" s="8">
        <f t="shared" si="0"/>
        <v>24.540441176470587</v>
      </c>
      <c r="G27" s="8">
        <f t="shared" si="1"/>
        <v>116.7972564980613</v>
      </c>
    </row>
    <row r="28" spans="1:7" ht="14.25" customHeight="1">
      <c r="A28" s="4">
        <v>1</v>
      </c>
      <c r="B28" s="13" t="s">
        <v>40</v>
      </c>
      <c r="C28" s="11">
        <v>16426835</v>
      </c>
      <c r="D28" s="11">
        <v>77500000</v>
      </c>
      <c r="E28" s="11">
        <v>17038634.19137966</v>
      </c>
      <c r="F28" s="12">
        <f t="shared" si="0"/>
        <v>21.985334440489883</v>
      </c>
      <c r="G28" s="12">
        <f t="shared" si="1"/>
        <v>103.72438872965888</v>
      </c>
    </row>
    <row r="29" spans="1:7" ht="14.25" customHeight="1">
      <c r="A29" s="4">
        <v>2</v>
      </c>
      <c r="B29" s="13" t="s">
        <v>41</v>
      </c>
      <c r="C29" s="11">
        <v>6362559</v>
      </c>
      <c r="D29" s="11">
        <v>31300000</v>
      </c>
      <c r="E29" s="11">
        <v>9531890.076963456</v>
      </c>
      <c r="F29" s="12">
        <f t="shared" si="0"/>
        <v>30.453322929595707</v>
      </c>
      <c r="G29" s="12">
        <f t="shared" si="1"/>
        <v>149.81220727325996</v>
      </c>
    </row>
    <row r="30" spans="1:7" ht="14.25" customHeight="1">
      <c r="A30" s="4"/>
      <c r="B30" s="13" t="s">
        <v>42</v>
      </c>
      <c r="C30" s="11"/>
      <c r="D30" s="11">
        <v>120000</v>
      </c>
      <c r="E30" s="11">
        <v>53196</v>
      </c>
      <c r="F30" s="12">
        <f t="shared" si="0"/>
        <v>44.330000000000005</v>
      </c>
      <c r="G30" s="12" t="str">
        <f t="shared" si="1"/>
        <v> </v>
      </c>
    </row>
    <row r="31" spans="1:7" ht="14.25" customHeight="1">
      <c r="A31" s="4"/>
      <c r="B31" s="13" t="s">
        <v>43</v>
      </c>
      <c r="C31" s="11"/>
      <c r="D31" s="11">
        <v>25480000</v>
      </c>
      <c r="E31" s="11">
        <v>12320480</v>
      </c>
      <c r="F31" s="12">
        <f t="shared" si="0"/>
        <v>48.353532182103606</v>
      </c>
      <c r="G31" s="12" t="str">
        <f t="shared" si="1"/>
        <v> </v>
      </c>
    </row>
    <row r="32" spans="1:7" ht="14.25" customHeight="1">
      <c r="A32" s="4"/>
      <c r="B32" s="13" t="s">
        <v>44</v>
      </c>
      <c r="C32" s="11"/>
      <c r="D32" s="11">
        <v>12500000</v>
      </c>
      <c r="E32" s="11">
        <v>6374819</v>
      </c>
      <c r="F32" s="12">
        <f t="shared" si="0"/>
        <v>50.998552</v>
      </c>
      <c r="G32" s="12" t="str">
        <f t="shared" si="1"/>
        <v> </v>
      </c>
    </row>
    <row r="33" spans="1:7" ht="14.25" customHeight="1">
      <c r="A33" s="4"/>
      <c r="B33" s="13" t="s">
        <v>45</v>
      </c>
      <c r="C33" s="11"/>
      <c r="D33" s="11">
        <v>100000</v>
      </c>
      <c r="E33" s="11">
        <v>39083</v>
      </c>
      <c r="F33" s="12">
        <f t="shared" si="0"/>
        <v>39.083</v>
      </c>
      <c r="G33" s="12" t="str">
        <f t="shared" si="1"/>
        <v> </v>
      </c>
    </row>
    <row r="34" spans="1:7" ht="14.25" customHeight="1">
      <c r="A34" s="4">
        <v>3</v>
      </c>
      <c r="B34" s="13" t="s">
        <v>46</v>
      </c>
      <c r="C34" s="11">
        <v>70732</v>
      </c>
      <c r="D34" s="11"/>
      <c r="E34" s="11">
        <v>129475.73165688664</v>
      </c>
      <c r="F34" s="12" t="str">
        <f t="shared" si="0"/>
        <v> </v>
      </c>
      <c r="G34" s="12">
        <f t="shared" si="1"/>
        <v>183.05113902743685</v>
      </c>
    </row>
    <row r="35" spans="1:7" ht="14.25" customHeight="1">
      <c r="A35" s="3" t="s">
        <v>47</v>
      </c>
      <c r="B35" s="6" t="s">
        <v>48</v>
      </c>
      <c r="C35" s="7"/>
      <c r="D35" s="7"/>
      <c r="E35" s="7"/>
      <c r="F35" s="12" t="str">
        <f t="shared" si="0"/>
        <v> </v>
      </c>
      <c r="G35" s="12" t="str">
        <f t="shared" si="1"/>
        <v> </v>
      </c>
    </row>
    <row r="36" spans="1:7" ht="14.25" customHeight="1">
      <c r="A36" s="3" t="s">
        <v>49</v>
      </c>
      <c r="B36" s="6" t="s">
        <v>50</v>
      </c>
      <c r="C36" s="7">
        <v>20484</v>
      </c>
      <c r="D36" s="7"/>
      <c r="E36" s="7">
        <v>5224</v>
      </c>
      <c r="F36" s="12" t="str">
        <f t="shared" si="0"/>
        <v> </v>
      </c>
      <c r="G36" s="12">
        <f t="shared" si="1"/>
        <v>25.502831478226906</v>
      </c>
    </row>
    <row r="37" spans="1:7" ht="14.25" customHeight="1">
      <c r="A37" s="3" t="s">
        <v>13</v>
      </c>
      <c r="B37" s="6" t="s">
        <v>51</v>
      </c>
      <c r="C37" s="7">
        <f>C38+C41+C42+C43+C44+C45</f>
        <v>23698929</v>
      </c>
      <c r="D37" s="7">
        <f>D38+D41+D42+D43+D44</f>
        <v>85313505</v>
      </c>
      <c r="E37" s="7">
        <f>E38+E41+E42+E43+E44+E45</f>
        <v>19448009.839298</v>
      </c>
      <c r="F37" s="8">
        <f t="shared" si="0"/>
        <v>22.7959334683272</v>
      </c>
      <c r="G37" s="8">
        <f t="shared" si="1"/>
        <v>82.06282165450598</v>
      </c>
    </row>
    <row r="38" spans="1:7" ht="14.25" customHeight="1">
      <c r="A38" s="4">
        <v>1</v>
      </c>
      <c r="B38" s="13" t="s">
        <v>52</v>
      </c>
      <c r="C38" s="11">
        <f>C39+C40</f>
        <v>20902943</v>
      </c>
      <c r="D38" s="11">
        <f>D39+D40</f>
        <v>74250514</v>
      </c>
      <c r="E38" s="11">
        <f>E39+E40</f>
        <v>16943971.839298</v>
      </c>
      <c r="F38" s="12">
        <f t="shared" si="0"/>
        <v>22.820006120493655</v>
      </c>
      <c r="G38" s="12">
        <f t="shared" si="1"/>
        <v>81.06022122960388</v>
      </c>
    </row>
    <row r="39" spans="1:7" ht="14.25" customHeight="1">
      <c r="A39" s="14"/>
      <c r="B39" s="19" t="s">
        <v>53</v>
      </c>
      <c r="C39" s="16">
        <v>8520651</v>
      </c>
      <c r="D39" s="16">
        <v>38856060</v>
      </c>
      <c r="E39" s="16">
        <v>10063337.272698993</v>
      </c>
      <c r="F39" s="17">
        <f t="shared" si="0"/>
        <v>25.89901619644141</v>
      </c>
      <c r="G39" s="17">
        <f t="shared" si="1"/>
        <v>118.1052629980854</v>
      </c>
    </row>
    <row r="40" spans="1:7" ht="14.25" customHeight="1" thickBot="1">
      <c r="A40" s="14"/>
      <c r="B40" s="19" t="s">
        <v>54</v>
      </c>
      <c r="C40" s="16">
        <v>12382292</v>
      </c>
      <c r="D40" s="16">
        <v>35394454</v>
      </c>
      <c r="E40" s="20">
        <v>6880634.566599006</v>
      </c>
      <c r="F40" s="17">
        <f t="shared" si="0"/>
        <v>19.43986638866927</v>
      </c>
      <c r="G40" s="17">
        <f t="shared" si="1"/>
        <v>55.568343620058435</v>
      </c>
    </row>
    <row r="41" spans="1:7" ht="14.25" customHeight="1">
      <c r="A41" s="21">
        <v>2</v>
      </c>
      <c r="B41" s="22" t="s">
        <v>55</v>
      </c>
      <c r="C41" s="23">
        <v>1654141</v>
      </c>
      <c r="D41" s="23"/>
      <c r="E41" s="23">
        <v>6564</v>
      </c>
      <c r="F41" s="24" t="str">
        <f t="shared" si="0"/>
        <v> </v>
      </c>
      <c r="G41" s="24">
        <f t="shared" si="1"/>
        <v>0.3968222781492025</v>
      </c>
    </row>
    <row r="42" spans="1:7" ht="14.25" customHeight="1">
      <c r="A42" s="25">
        <v>3</v>
      </c>
      <c r="B42" s="22" t="s">
        <v>48</v>
      </c>
      <c r="C42" s="23">
        <v>150</v>
      </c>
      <c r="D42" s="23"/>
      <c r="E42" s="23"/>
      <c r="F42" s="24" t="str">
        <f t="shared" si="0"/>
        <v> </v>
      </c>
      <c r="G42" s="24">
        <f t="shared" si="1"/>
        <v>0</v>
      </c>
    </row>
    <row r="43" spans="1:7" ht="14.25" customHeight="1">
      <c r="A43" s="25">
        <v>4</v>
      </c>
      <c r="B43" s="22" t="s">
        <v>56</v>
      </c>
      <c r="C43" s="23">
        <v>1121211</v>
      </c>
      <c r="D43" s="23">
        <v>3492250</v>
      </c>
      <c r="E43" s="23">
        <v>2492250</v>
      </c>
      <c r="F43" s="24">
        <f t="shared" si="0"/>
        <v>71.36516572410338</v>
      </c>
      <c r="G43" s="24">
        <f t="shared" si="1"/>
        <v>222.2819790387358</v>
      </c>
    </row>
    <row r="44" spans="1:7" ht="14.25" customHeight="1">
      <c r="A44" s="25">
        <v>5</v>
      </c>
      <c r="B44" s="26" t="s">
        <v>57</v>
      </c>
      <c r="C44" s="27"/>
      <c r="D44" s="23">
        <v>7570741</v>
      </c>
      <c r="E44" s="27"/>
      <c r="F44" s="24"/>
      <c r="G44" s="24" t="str">
        <f t="shared" si="1"/>
        <v> </v>
      </c>
    </row>
    <row r="45" spans="1:7" ht="14.25" customHeight="1">
      <c r="A45" s="25">
        <v>6</v>
      </c>
      <c r="B45" s="27" t="s">
        <v>50</v>
      </c>
      <c r="C45" s="28">
        <v>20484</v>
      </c>
      <c r="D45" s="28"/>
      <c r="E45" s="28">
        <v>5224</v>
      </c>
      <c r="F45" s="24" t="str">
        <f t="shared" si="0"/>
        <v> </v>
      </c>
      <c r="G45" s="24">
        <f t="shared" si="1"/>
        <v>25.502831478226906</v>
      </c>
    </row>
  </sheetData>
  <sheetProtection/>
  <mergeCells count="10">
    <mergeCell ref="A1:D1"/>
    <mergeCell ref="E1:G1"/>
    <mergeCell ref="A2:G2"/>
    <mergeCell ref="F3:G3"/>
    <mergeCell ref="A4:A5"/>
    <mergeCell ref="B4:B5"/>
    <mergeCell ref="C4:C5"/>
    <mergeCell ref="D4:D5"/>
    <mergeCell ref="E4:E5"/>
    <mergeCell ref="F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2019-10-23T02:41:08Z</dcterms:created>
  <dcterms:modified xsi:type="dcterms:W3CDTF">2019-10-23T08:43:00Z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